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95" windowHeight="9105" activeTab="1"/>
  </bookViews>
  <sheets>
    <sheet name="Open" sheetId="1" r:id="rId1"/>
    <sheet name="Mixed" sheetId="2" r:id="rId2"/>
  </sheets>
  <externalReferences>
    <externalReference r:id="rId5"/>
  </externalReferences>
  <definedNames>
    <definedName name="_xlnm.Print_Area" localSheetId="1">'Mixed'!$A:$AL</definedName>
    <definedName name="_xlnm.Print_Area" localSheetId="0">'Open'!$A:$AL</definedName>
  </definedNames>
  <calcPr fullCalcOnLoad="1"/>
</workbook>
</file>

<file path=xl/sharedStrings.xml><?xml version="1.0" encoding="utf-8"?>
<sst xmlns="http://schemas.openxmlformats.org/spreadsheetml/2006/main" count="175" uniqueCount="123">
  <si>
    <t>Place</t>
  </si>
  <si>
    <t>Team Name</t>
  </si>
  <si>
    <t>Handicap</t>
  </si>
  <si>
    <t>Start D1</t>
  </si>
  <si>
    <t>Finish D1</t>
  </si>
  <si>
    <t>Penalties</t>
  </si>
  <si>
    <t>Act Time D1</t>
  </si>
  <si>
    <t>HC Time D1</t>
  </si>
  <si>
    <t>Act Pace D1</t>
  </si>
  <si>
    <t>HC Pace D1</t>
  </si>
  <si>
    <t>Start D2</t>
  </si>
  <si>
    <t>Finish D2</t>
  </si>
  <si>
    <t>HC Time D2</t>
  </si>
  <si>
    <t>Act Time D2</t>
  </si>
  <si>
    <t>Act Pace D2</t>
  </si>
  <si>
    <t>HC Pace D2</t>
  </si>
  <si>
    <t>Act Time D1+2</t>
  </si>
  <si>
    <t>HC Time D1+2</t>
  </si>
  <si>
    <t>Act Pace D1+2</t>
  </si>
  <si>
    <t>HC Pace D1+2</t>
  </si>
  <si>
    <t>Start D3</t>
  </si>
  <si>
    <t>Finish D3</t>
  </si>
  <si>
    <t>Act Time D3</t>
  </si>
  <si>
    <t>HC Time D3</t>
  </si>
  <si>
    <t>Act Pace D3</t>
  </si>
  <si>
    <t>HC Pace D3</t>
  </si>
  <si>
    <t>Act Time D1+2+3</t>
  </si>
  <si>
    <t>HC Time D1+2+3</t>
  </si>
  <si>
    <t>Act Pace D1+2+3</t>
  </si>
  <si>
    <t>HC Pace D1+2+3</t>
  </si>
  <si>
    <t>Penalty</t>
  </si>
  <si>
    <t xml:space="preserve">Penalty </t>
  </si>
  <si>
    <t>Race #</t>
  </si>
  <si>
    <t>2014 Great Lakes Relay Mixed Results</t>
  </si>
  <si>
    <t>2014 Great Lakes Relay Open Results</t>
  </si>
  <si>
    <t>Facemelters</t>
  </si>
  <si>
    <t>Gentlemen, Ladies, and Roth</t>
  </si>
  <si>
    <t>Iron Calves</t>
  </si>
  <si>
    <t>Bernie's Brigade</t>
  </si>
  <si>
    <t>We Got The Runs</t>
  </si>
  <si>
    <t>DTRW - Fruitless Drama</t>
  </si>
  <si>
    <t>This Ain't Our First Rodeo</t>
  </si>
  <si>
    <t>Mud, Sweat &amp; Years</t>
  </si>
  <si>
    <t>PRE - Destined</t>
  </si>
  <si>
    <t>Cool Concurrents</t>
  </si>
  <si>
    <t>Some Peoples Children</t>
  </si>
  <si>
    <t>The Most Interesting Team In The World</t>
  </si>
  <si>
    <t>Detroit Urban Running League Team A</t>
  </si>
  <si>
    <t>Tuesdays With Tina - AATC</t>
  </si>
  <si>
    <t>Buns A Blazin'</t>
  </si>
  <si>
    <t>Don't Lose Bruce…Again</t>
  </si>
  <si>
    <t>1st Day Screw Ups !</t>
  </si>
  <si>
    <t>Almost Home Grown</t>
  </si>
  <si>
    <t>Donut Follow Us, We're Lost</t>
  </si>
  <si>
    <t>Easier Said Than Run</t>
  </si>
  <si>
    <t>Fast Times @ Ridgemont High</t>
  </si>
  <si>
    <t>Fenton Area Relay Team</t>
  </si>
  <si>
    <t>Game Time Decision</t>
  </si>
  <si>
    <t>Hungry Hungry Hippos</t>
  </si>
  <si>
    <t>Ira Weiner and the Sunshine Boners</t>
  </si>
  <si>
    <t>ITC Block</t>
  </si>
  <si>
    <t>Roasted Runners</t>
  </si>
  <si>
    <t>Scat Pack</t>
  </si>
  <si>
    <t>Scrambled Legs</t>
  </si>
  <si>
    <t>Shiver Shakers</t>
  </si>
  <si>
    <t>Slow And Delerious</t>
  </si>
  <si>
    <t>It Sounded Good at the Time</t>
  </si>
  <si>
    <t>Team Sasquatch</t>
  </si>
  <si>
    <t>The DrunkGalos</t>
  </si>
  <si>
    <t>The Growlies</t>
  </si>
  <si>
    <t>Underground Cockfighting Ring</t>
  </si>
  <si>
    <t>Where Da Fug R We</t>
  </si>
  <si>
    <t>Yes, The Chesticles Are Real</t>
  </si>
  <si>
    <t>Downriver Runners</t>
  </si>
  <si>
    <t>Kalamazoo Hilltoppers</t>
  </si>
  <si>
    <t>Out For Blood</t>
  </si>
  <si>
    <t>Pizza Cake</t>
  </si>
  <si>
    <t>Salamanders</t>
  </si>
  <si>
    <t>800mg</t>
  </si>
  <si>
    <t>Running Late</t>
  </si>
  <si>
    <t>Beer Near</t>
  </si>
  <si>
    <t>99 Problems …….</t>
  </si>
  <si>
    <t>Breen Track Club</t>
  </si>
  <si>
    <t>Cupid Stunts</t>
  </si>
  <si>
    <t>Red Rockets</t>
  </si>
  <si>
    <t>Wienersaurusrex</t>
  </si>
  <si>
    <t>Twisted Roots</t>
  </si>
  <si>
    <t>The Gingerbread Girls</t>
  </si>
  <si>
    <t>The Fukowee's</t>
  </si>
  <si>
    <t>The Flaming Jackrabbits</t>
  </si>
  <si>
    <t>Sexasaurus Rex</t>
  </si>
  <si>
    <t>SAU Alumni</t>
  </si>
  <si>
    <t>Run Down</t>
  </si>
  <si>
    <t>Quirky Pervs</t>
  </si>
  <si>
    <t>LDP</t>
  </si>
  <si>
    <t>Lady Heavy</t>
  </si>
  <si>
    <t>Kitties Titties</t>
  </si>
  <si>
    <t>Jungle Rot 15</t>
  </si>
  <si>
    <t>I Thought This Was A 5K</t>
  </si>
  <si>
    <t>12 Soft</t>
  </si>
  <si>
    <t># BearForce 1</t>
  </si>
  <si>
    <t>Faster Funnier</t>
  </si>
  <si>
    <t>Defining Ridiculous Since 1999</t>
  </si>
  <si>
    <t>Bloody Nipples</t>
  </si>
  <si>
    <t>XX Factor</t>
  </si>
  <si>
    <t>Harju Jones Track Club</t>
  </si>
  <si>
    <t>The Temperance Movement</t>
  </si>
  <si>
    <t>Thick Cut Bacon</t>
  </si>
  <si>
    <t>Threat Level: Midnight</t>
  </si>
  <si>
    <t>Running On Empty</t>
  </si>
  <si>
    <t>Nasty Boys Glee Club</t>
  </si>
  <si>
    <t>The Ham Nasties</t>
  </si>
  <si>
    <t>Coconut Shea Butter</t>
  </si>
  <si>
    <t>Bozorg TC</t>
  </si>
  <si>
    <t>Some Latin Name, Ask Ken</t>
  </si>
  <si>
    <t>M-10</t>
  </si>
  <si>
    <t>Meat Train</t>
  </si>
  <si>
    <t>The Broke, The Slow, and The Shreddy</t>
  </si>
  <si>
    <t>Tahquamenon Phenomenon</t>
  </si>
  <si>
    <t>Lone Wolves</t>
  </si>
  <si>
    <t>Red Lightning and the Thunderbolts</t>
  </si>
  <si>
    <t>Girls Gone Running/Stale Chips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</si>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</sst>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:ss"/>
  </numFmts>
  <fonts count="40">
    <font>
      <sz val="10"/>
      <name val="Arial"/>
      <family val="0"/>
    </font>
    <font>
      <sz val="11"/>
      <color indexed="8"/>
      <name val="Times New Roman"/>
      <family val="2"/>
    </font>
    <font>
      <b/>
      <sz val="10"/>
      <name val="Arial"/>
      <family val="2"/>
    </font>
    <font>
      <b/>
      <sz val="10"/>
      <name val="Geneva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9" fontId="0" fillId="0" borderId="1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6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19" fontId="0" fillId="0" borderId="1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19" fontId="0" fillId="0" borderId="10" xfId="0" applyNumberFormat="1" applyFont="1" applyBorder="1" applyAlignment="1" applyProtection="1">
      <alignment/>
      <protection locked="0"/>
    </xf>
    <xf numFmtId="1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9" fontId="5" fillId="0" borderId="10" xfId="0" applyNumberFormat="1" applyFont="1" applyBorder="1" applyAlignment="1">
      <alignment/>
    </xf>
    <xf numFmtId="2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6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21" fontId="5" fillId="0" borderId="10" xfId="0" applyNumberFormat="1" applyFont="1" applyBorder="1" applyAlignment="1">
      <alignment/>
    </xf>
    <xf numFmtId="19" fontId="5" fillId="0" borderId="10" xfId="0" applyNumberFormat="1" applyFont="1" applyBorder="1" applyAlignment="1">
      <alignment horizontal="center"/>
    </xf>
    <xf numFmtId="19" fontId="5" fillId="0" borderId="10" xfId="0" applyNumberFormat="1" applyFont="1" applyBorder="1" applyAlignment="1" applyProtection="1">
      <alignment/>
      <protection locked="0"/>
    </xf>
    <xf numFmtId="20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46" fontId="5" fillId="0" borderId="10" xfId="0" applyNumberFormat="1" applyFont="1" applyBorder="1" applyAlignment="1" applyProtection="1">
      <alignment/>
      <protection locked="0"/>
    </xf>
    <xf numFmtId="21" fontId="5" fillId="0" borderId="10" xfId="0" applyNumberFormat="1" applyFont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9" fontId="0" fillId="0" borderId="10" xfId="0" applyNumberFormat="1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" fontId="0" fillId="0" borderId="10" xfId="0" applyNumberFormat="1" applyFill="1" applyBorder="1" applyAlignment="1">
      <alignment/>
    </xf>
    <xf numFmtId="46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2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9" fontId="0" fillId="0" borderId="10" xfId="0" applyNumberFormat="1" applyFont="1" applyFill="1" applyBorder="1" applyAlignment="1">
      <alignment horizontal="center"/>
    </xf>
    <xf numFmtId="19" fontId="5" fillId="0" borderId="10" xfId="0" applyNumberFormat="1" applyFont="1" applyFill="1" applyBorder="1" applyAlignment="1">
      <alignment/>
    </xf>
    <xf numFmtId="2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20" fontId="5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9" fontId="0" fillId="0" borderId="10" xfId="0" applyNumberFormat="1" applyFont="1" applyFill="1" applyBorder="1" applyAlignment="1" applyProtection="1">
      <alignment/>
      <protection locked="0"/>
    </xf>
    <xf numFmtId="21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0" fontId="5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6" fontId="5" fillId="0" borderId="10" xfId="0" applyNumberFormat="1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19" fontId="0" fillId="0" borderId="10" xfId="0" applyNumberFormat="1" applyFill="1" applyBorder="1" applyAlignment="1" applyProtection="1">
      <alignment/>
      <protection locked="0"/>
    </xf>
    <xf numFmtId="20" fontId="0" fillId="0" borderId="10" xfId="0" applyNumberFormat="1" applyFill="1" applyBorder="1" applyAlignment="1" applyProtection="1">
      <alignment/>
      <protection locked="0"/>
    </xf>
    <xf numFmtId="46" fontId="0" fillId="0" borderId="10" xfId="0" applyNumberFormat="1" applyFont="1" applyBorder="1" applyAlignment="1" applyProtection="1">
      <alignment/>
      <protection locked="0"/>
    </xf>
    <xf numFmtId="21" fontId="0" fillId="0" borderId="10" xfId="0" applyNumberFormat="1" applyFont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9" fontId="5" fillId="0" borderId="10" xfId="0" applyNumberFormat="1" applyFont="1" applyFill="1" applyBorder="1" applyAlignment="1">
      <alignment horizontal="center"/>
    </xf>
    <xf numFmtId="19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/>
    </xf>
    <xf numFmtId="21" fontId="0" fillId="0" borderId="10" xfId="0" applyNumberFormat="1" applyBorder="1" applyAlignment="1" applyProtection="1">
      <alignment/>
      <protection locked="0"/>
    </xf>
    <xf numFmtId="21" fontId="0" fillId="0" borderId="10" xfId="0" applyNumberFormat="1" applyFill="1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46" fontId="0" fillId="0" borderId="10" xfId="0" applyNumberFormat="1" applyBorder="1" applyAlignment="1" applyProtection="1">
      <alignment/>
      <protection locked="0"/>
    </xf>
    <xf numFmtId="46" fontId="0" fillId="0" borderId="10" xfId="0" applyNumberFormat="1" applyFill="1" applyBorder="1" applyAlignment="1">
      <alignment/>
    </xf>
    <xf numFmtId="46" fontId="5" fillId="0" borderId="10" xfId="0" applyNumberFormat="1" applyFont="1" applyFill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22" fontId="5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 applyProtection="1">
      <alignment/>
      <protection locked="0"/>
    </xf>
    <xf numFmtId="164" fontId="0" fillId="0" borderId="10" xfId="0" applyNumberFormat="1" applyFont="1" applyFill="1" applyBorder="1" applyAlignment="1">
      <alignment/>
    </xf>
    <xf numFmtId="22" fontId="0" fillId="0" borderId="10" xfId="0" applyNumberFormat="1" applyFont="1" applyBorder="1" applyAlignment="1">
      <alignment/>
    </xf>
    <xf numFmtId="164" fontId="5" fillId="0" borderId="10" xfId="0" applyNumberFormat="1" applyFont="1" applyBorder="1" applyAlignment="1" applyProtection="1">
      <alignment/>
      <protection locked="0"/>
    </xf>
    <xf numFmtId="22" fontId="5" fillId="0" borderId="10" xfId="0" applyNumberFormat="1" applyFont="1" applyFill="1" applyBorder="1" applyAlignment="1">
      <alignment/>
    </xf>
    <xf numFmtId="21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Font="1" applyFill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21" fontId="0" fillId="0" borderId="10" xfId="0" applyNumberFormat="1" applyFill="1" applyBorder="1" applyAlignment="1" applyProtection="1">
      <alignment/>
      <protection locked="0"/>
    </xf>
    <xf numFmtId="46" fontId="0" fillId="0" borderId="10" xfId="0" applyNumberFormat="1" applyFill="1" applyBorder="1" applyAlignment="1" applyProtection="1">
      <alignment/>
      <protection locked="0"/>
    </xf>
    <xf numFmtId="21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right"/>
      <protection locked="0"/>
    </xf>
    <xf numFmtId="22" fontId="0" fillId="0" borderId="10" xfId="0" applyNumberFormat="1" applyBorder="1" applyAlignment="1">
      <alignment/>
    </xf>
    <xf numFmtId="22" fontId="0" fillId="0" borderId="10" xfId="0" applyNumberFormat="1" applyFont="1" applyFill="1" applyBorder="1" applyAlignment="1" applyProtection="1">
      <alignment horizontal="center"/>
      <protection locked="0"/>
    </xf>
    <xf numFmtId="22" fontId="5" fillId="0" borderId="10" xfId="0" applyNumberFormat="1" applyFont="1" applyBorder="1" applyAlignment="1">
      <alignment horizontal="center"/>
    </xf>
    <xf numFmtId="22" fontId="5" fillId="0" borderId="1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vertical="center"/>
    </xf>
    <xf numFmtId="22" fontId="0" fillId="0" borderId="10" xfId="0" applyNumberFormat="1" applyFont="1" applyBorder="1" applyAlignment="1">
      <alignment horizontal="center"/>
    </xf>
    <xf numFmtId="22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e%20Timpa\Downloads\GLR14Handicaps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icap Worksheets"/>
      <sheetName val="Linked List"/>
      <sheetName val="Schedules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459">
          <cell r="H1459">
            <v>0.9700000000000001</v>
          </cell>
        </row>
      </sheetData>
      <sheetData sheetId="1">
        <row r="2">
          <cell r="D2">
            <v>0.95</v>
          </cell>
        </row>
        <row r="3">
          <cell r="D3">
            <v>0.9600000000000002</v>
          </cell>
        </row>
        <row r="4">
          <cell r="D4">
            <v>0.942</v>
          </cell>
        </row>
        <row r="5">
          <cell r="D5">
            <v>0.9600000000000002</v>
          </cell>
        </row>
        <row r="6">
          <cell r="D6">
            <v>0.9360000000000002</v>
          </cell>
        </row>
        <row r="7">
          <cell r="D7">
            <v>0.916</v>
          </cell>
        </row>
        <row r="8">
          <cell r="D8">
            <v>0.95</v>
          </cell>
        </row>
        <row r="10">
          <cell r="D10">
            <v>0.8190000000000002</v>
          </cell>
        </row>
        <row r="11">
          <cell r="D11">
            <v>0.96</v>
          </cell>
        </row>
        <row r="12">
          <cell r="D12">
            <v>0.8940000000000001</v>
          </cell>
        </row>
        <row r="13">
          <cell r="D13">
            <v>0.95</v>
          </cell>
        </row>
        <row r="14">
          <cell r="D14">
            <v>0.8949999999999999</v>
          </cell>
        </row>
        <row r="15">
          <cell r="D15">
            <v>0.9500000000000002</v>
          </cell>
        </row>
        <row r="16">
          <cell r="D16">
            <v>0.8960000000000001</v>
          </cell>
        </row>
        <row r="17">
          <cell r="D17">
            <v>0.834</v>
          </cell>
        </row>
        <row r="18">
          <cell r="D18">
            <v>0.883</v>
          </cell>
        </row>
        <row r="19">
          <cell r="D19">
            <v>0.9400000000000002</v>
          </cell>
        </row>
        <row r="20">
          <cell r="D20">
            <v>0.906</v>
          </cell>
        </row>
        <row r="21">
          <cell r="D21">
            <v>0.96</v>
          </cell>
        </row>
        <row r="22">
          <cell r="D22">
            <v>0.9440000000000002</v>
          </cell>
        </row>
        <row r="23">
          <cell r="D23">
            <v>0.9340000000000002</v>
          </cell>
        </row>
        <row r="24">
          <cell r="D24">
            <v>0.93</v>
          </cell>
        </row>
        <row r="25">
          <cell r="D25">
            <v>0.9600000000000002</v>
          </cell>
        </row>
        <row r="26">
          <cell r="D26">
            <v>0.96</v>
          </cell>
        </row>
        <row r="27">
          <cell r="D27">
            <v>0.95</v>
          </cell>
        </row>
        <row r="28">
          <cell r="D28">
            <v>0.9600000000000002</v>
          </cell>
        </row>
        <row r="29">
          <cell r="D29">
            <v>0.898</v>
          </cell>
        </row>
        <row r="30">
          <cell r="D30">
            <v>0.8580000000000002</v>
          </cell>
        </row>
        <row r="31">
          <cell r="D31">
            <v>0.96</v>
          </cell>
        </row>
        <row r="32">
          <cell r="D32">
            <v>0.9700000000000001</v>
          </cell>
        </row>
        <row r="33">
          <cell r="D33">
            <v>0.9410000000000001</v>
          </cell>
        </row>
        <row r="34">
          <cell r="D34">
            <v>0.8959999999999999</v>
          </cell>
        </row>
        <row r="35">
          <cell r="D35">
            <v>0.95</v>
          </cell>
        </row>
        <row r="36">
          <cell r="D36">
            <v>0.8800000000000001</v>
          </cell>
        </row>
        <row r="37">
          <cell r="D37">
            <v>0.9500000000000002</v>
          </cell>
        </row>
        <row r="39">
          <cell r="D39">
            <v>0.9340000000000002</v>
          </cell>
        </row>
        <row r="40">
          <cell r="D40">
            <v>0.908</v>
          </cell>
        </row>
        <row r="41">
          <cell r="D41">
            <v>0.95</v>
          </cell>
        </row>
        <row r="42">
          <cell r="D42">
            <v>0.8380000000000001</v>
          </cell>
        </row>
        <row r="43">
          <cell r="D43">
            <v>0.958</v>
          </cell>
        </row>
        <row r="44">
          <cell r="D44">
            <v>0.9530000000000001</v>
          </cell>
        </row>
        <row r="45">
          <cell r="D45">
            <v>0.96</v>
          </cell>
        </row>
        <row r="46">
          <cell r="D46">
            <v>0.9680000000000002</v>
          </cell>
        </row>
        <row r="47">
          <cell r="D47">
            <v>0.9010000000000001</v>
          </cell>
        </row>
        <row r="48">
          <cell r="D48">
            <v>0.97</v>
          </cell>
        </row>
        <row r="49">
          <cell r="D49">
            <v>0.9400000000000001</v>
          </cell>
        </row>
        <row r="50">
          <cell r="D50">
            <v>0.95</v>
          </cell>
        </row>
        <row r="51">
          <cell r="D51">
            <v>0.9700000000000001</v>
          </cell>
        </row>
        <row r="52">
          <cell r="D52">
            <v>0.975</v>
          </cell>
        </row>
        <row r="53">
          <cell r="D53">
            <v>0.923</v>
          </cell>
        </row>
        <row r="54">
          <cell r="D54">
            <v>0.96</v>
          </cell>
        </row>
        <row r="55">
          <cell r="D55">
            <v>0.9800000000000001</v>
          </cell>
        </row>
        <row r="56">
          <cell r="D56">
            <v>0.969</v>
          </cell>
        </row>
        <row r="57">
          <cell r="D57">
            <v>0.8950000000000001</v>
          </cell>
        </row>
        <row r="58">
          <cell r="D58">
            <v>0.942</v>
          </cell>
        </row>
        <row r="59">
          <cell r="D59">
            <v>0.89</v>
          </cell>
        </row>
        <row r="60">
          <cell r="D60">
            <v>0.9700000000000001</v>
          </cell>
        </row>
        <row r="61">
          <cell r="D61">
            <v>0.99</v>
          </cell>
        </row>
        <row r="62">
          <cell r="D62">
            <v>0.959</v>
          </cell>
        </row>
        <row r="63">
          <cell r="D63">
            <v>0.9800000000000001</v>
          </cell>
        </row>
        <row r="65">
          <cell r="D65">
            <v>0.9800000000000001</v>
          </cell>
        </row>
        <row r="66">
          <cell r="D66">
            <v>0.93</v>
          </cell>
        </row>
        <row r="67">
          <cell r="D67">
            <v>0.93</v>
          </cell>
        </row>
        <row r="68">
          <cell r="D68">
            <v>0.8980000000000002</v>
          </cell>
        </row>
        <row r="69">
          <cell r="D69">
            <v>0.9100000000000001</v>
          </cell>
        </row>
        <row r="70">
          <cell r="D70">
            <v>0.9200000000000002</v>
          </cell>
        </row>
        <row r="71">
          <cell r="D71">
            <v>0.9650000000000001</v>
          </cell>
        </row>
        <row r="72">
          <cell r="D72">
            <v>0.9800000000000001</v>
          </cell>
        </row>
        <row r="73">
          <cell r="D73">
            <v>0.9480000000000001</v>
          </cell>
        </row>
        <row r="74">
          <cell r="D74">
            <v>1</v>
          </cell>
        </row>
        <row r="75">
          <cell r="D75">
            <v>0.99</v>
          </cell>
        </row>
        <row r="76">
          <cell r="D76">
            <v>0.9890000000000001</v>
          </cell>
        </row>
        <row r="77">
          <cell r="D77">
            <v>0.937</v>
          </cell>
        </row>
        <row r="78">
          <cell r="D78">
            <v>0.849</v>
          </cell>
        </row>
        <row r="79">
          <cell r="D79">
            <v>0.9949999999999999</v>
          </cell>
        </row>
        <row r="80">
          <cell r="D80">
            <v>1</v>
          </cell>
        </row>
        <row r="81">
          <cell r="D81">
            <v>1</v>
          </cell>
        </row>
        <row r="82">
          <cell r="D82">
            <v>0.99</v>
          </cell>
        </row>
        <row r="83">
          <cell r="D83">
            <v>0.9620000000000001</v>
          </cell>
        </row>
        <row r="84">
          <cell r="D84">
            <v>0.8949999999999999</v>
          </cell>
        </row>
        <row r="85">
          <cell r="D85">
            <v>1</v>
          </cell>
        </row>
        <row r="86">
          <cell r="D86">
            <v>1</v>
          </cell>
        </row>
        <row r="87">
          <cell r="D87">
            <v>0.9800000000000001</v>
          </cell>
        </row>
        <row r="88">
          <cell r="D88">
            <v>0.898</v>
          </cell>
        </row>
        <row r="89">
          <cell r="D89">
            <v>0.9949999999999999</v>
          </cell>
        </row>
        <row r="90">
          <cell r="D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3" sqref="B23"/>
    </sheetView>
  </sheetViews>
  <sheetFormatPr defaultColWidth="9.140625" defaultRowHeight="12.75"/>
  <cols>
    <col min="1" max="2" width="9.140625" style="88" customWidth="1"/>
    <col min="3" max="3" width="31.00390625" style="88" customWidth="1"/>
    <col min="4" max="4" width="8.7109375" style="11" customWidth="1"/>
    <col min="5" max="6" width="13.421875" style="19" customWidth="1"/>
    <col min="7" max="7" width="11.421875" style="14" customWidth="1"/>
    <col min="8" max="8" width="11.421875" style="15" customWidth="1"/>
    <col min="9" max="10" width="11.421875" style="16" customWidth="1"/>
    <col min="11" max="12" width="11.421875" style="17" customWidth="1"/>
    <col min="13" max="13" width="11.421875" style="18" customWidth="1"/>
    <col min="14" max="15" width="13.421875" style="19" customWidth="1"/>
    <col min="16" max="16" width="8.7109375" style="14" customWidth="1"/>
    <col min="17" max="17" width="7.8515625" style="15" customWidth="1"/>
    <col min="18" max="18" width="11.28125" style="20" customWidth="1"/>
    <col min="19" max="19" width="11.00390625" style="20" customWidth="1"/>
    <col min="20" max="20" width="11.57421875" style="17" customWidth="1"/>
    <col min="21" max="21" width="11.28125" style="17" customWidth="1"/>
    <col min="22" max="22" width="13.57421875" style="16" customWidth="1"/>
    <col min="23" max="23" width="13.28125" style="16" customWidth="1"/>
    <col min="24" max="24" width="13.8515625" style="17" customWidth="1"/>
    <col min="25" max="25" width="13.57421875" style="17" customWidth="1"/>
    <col min="26" max="26" width="9.140625" style="18" customWidth="1"/>
    <col min="27" max="27" width="10.57421875" style="19" customWidth="1"/>
    <col min="28" max="28" width="11.57421875" style="19" bestFit="1" customWidth="1"/>
    <col min="29" max="29" width="8.7109375" style="14" customWidth="1"/>
    <col min="30" max="30" width="7.8515625" style="11" customWidth="1"/>
    <col min="31" max="31" width="11.28125" style="20" customWidth="1"/>
    <col min="32" max="32" width="11.00390625" style="20" customWidth="1"/>
    <col min="33" max="33" width="11.57421875" style="17" customWidth="1"/>
    <col min="34" max="34" width="11.28125" style="17" customWidth="1"/>
    <col min="35" max="35" width="15.7109375" style="16" customWidth="1"/>
    <col min="36" max="36" width="15.421875" style="16" customWidth="1"/>
    <col min="37" max="37" width="16.00390625" style="17" customWidth="1"/>
    <col min="38" max="38" width="15.7109375" style="17" customWidth="1"/>
    <col min="39" max="46" width="9.140625" style="88" customWidth="1"/>
    <col min="47" max="16384" width="9.140625" style="88" customWidth="1"/>
  </cols>
  <sheetData>
    <row r="1" spans="1:3" ht="12.75">
      <c r="A1" s="21" t="s">
        <v>34</v>
      </c>
      <c r="B1" s="21"/>
      <c r="C1" s="22"/>
    </row>
    <row r="2" spans="1:38" ht="12.75">
      <c r="A2" s="12" t="s">
        <v>0</v>
      </c>
      <c r="B2" s="88" t="s">
        <v>32</v>
      </c>
      <c r="C2" s="88" t="s">
        <v>1</v>
      </c>
      <c r="D2" s="11" t="s">
        <v>2</v>
      </c>
      <c r="E2" s="13" t="s">
        <v>3</v>
      </c>
      <c r="F2" s="13" t="s">
        <v>4</v>
      </c>
      <c r="G2" s="14" t="s">
        <v>5</v>
      </c>
      <c r="H2" s="15" t="s">
        <v>30</v>
      </c>
      <c r="I2" s="16" t="s">
        <v>6</v>
      </c>
      <c r="J2" s="16" t="s">
        <v>7</v>
      </c>
      <c r="K2" s="17" t="s">
        <v>8</v>
      </c>
      <c r="L2" s="17" t="s">
        <v>9</v>
      </c>
      <c r="N2" s="19" t="s">
        <v>10</v>
      </c>
      <c r="O2" s="19" t="s">
        <v>11</v>
      </c>
      <c r="P2" s="14" t="s">
        <v>5</v>
      </c>
      <c r="Q2" s="15" t="s">
        <v>31</v>
      </c>
      <c r="R2" s="20" t="s">
        <v>13</v>
      </c>
      <c r="S2" s="20" t="s">
        <v>12</v>
      </c>
      <c r="T2" s="17" t="s">
        <v>14</v>
      </c>
      <c r="U2" s="17" t="s">
        <v>15</v>
      </c>
      <c r="V2" s="16" t="s">
        <v>16</v>
      </c>
      <c r="W2" s="16" t="s">
        <v>17</v>
      </c>
      <c r="X2" s="17" t="s">
        <v>18</v>
      </c>
      <c r="Y2" s="17" t="s">
        <v>19</v>
      </c>
      <c r="AA2" s="19" t="s">
        <v>20</v>
      </c>
      <c r="AB2" s="19" t="s">
        <v>21</v>
      </c>
      <c r="AC2" s="14" t="s">
        <v>5</v>
      </c>
      <c r="AD2" s="15" t="s">
        <v>31</v>
      </c>
      <c r="AE2" s="20" t="s">
        <v>22</v>
      </c>
      <c r="AF2" s="20" t="s">
        <v>23</v>
      </c>
      <c r="AG2" s="17" t="s">
        <v>24</v>
      </c>
      <c r="AH2" s="17" t="s">
        <v>25</v>
      </c>
      <c r="AI2" s="16" t="s">
        <v>26</v>
      </c>
      <c r="AJ2" s="16" t="s">
        <v>27</v>
      </c>
      <c r="AK2" s="17" t="s">
        <v>28</v>
      </c>
      <c r="AL2" s="17" t="s">
        <v>29</v>
      </c>
    </row>
    <row r="3" spans="1:38" ht="12.75">
      <c r="A3" s="89" t="s">
        <v>122</v>
      </c>
      <c r="B3" s="24">
        <v>62</v>
      </c>
      <c r="C3" s="25" t="s">
        <v>86</v>
      </c>
      <c r="D3" s="87">
        <f>'[1]Linked List'!D56</f>
        <v>0.969</v>
      </c>
      <c r="E3" s="19">
        <v>0.260416666666667</v>
      </c>
      <c r="I3" s="16">
        <f aca="true" t="shared" si="0" ref="I3:I49">F3-E3</f>
        <v>-0.260416666666667</v>
      </c>
      <c r="J3" s="16">
        <f aca="true" t="shared" si="1" ref="J3:J49">(I3*D3)+G3</f>
        <v>-0.2523437500000003</v>
      </c>
      <c r="K3" s="109">
        <f aca="true" t="shared" si="2" ref="K3:K49">I3/112.5</f>
        <v>-0.002314814814814818</v>
      </c>
      <c r="L3" s="109">
        <f aca="true" t="shared" si="3" ref="L3:L49">(J3)/112.5</f>
        <v>-0.0022430555555555585</v>
      </c>
      <c r="N3" s="19">
        <v>0.25</v>
      </c>
      <c r="O3" s="53"/>
      <c r="P3" s="54"/>
      <c r="Q3" s="55"/>
      <c r="R3" s="58">
        <f aca="true" t="shared" si="4" ref="R3:R25">O3-N3</f>
        <v>-0.25</v>
      </c>
      <c r="S3" s="58">
        <f aca="true" t="shared" si="5" ref="S3:S25">(R3*D3)+P3</f>
        <v>-0.24225</v>
      </c>
      <c r="T3" s="112">
        <f aca="true" t="shared" si="6" ref="T3:T49">R3/105.9</f>
        <v>-0.002360717658168083</v>
      </c>
      <c r="U3" s="112">
        <f aca="true" t="shared" si="7" ref="U3:U49">(S3)/105.9</f>
        <v>-0.0022875354107648725</v>
      </c>
      <c r="V3" s="56">
        <f aca="true" t="shared" si="8" ref="V3:V25">I3+R3</f>
        <v>-0.510416666666667</v>
      </c>
      <c r="W3" s="56">
        <f aca="true" t="shared" si="9" ref="W3:W25">J3+S3</f>
        <v>-0.4945937500000003</v>
      </c>
      <c r="X3" s="112">
        <f aca="true" t="shared" si="10" ref="X3:X25">V3/218.4</f>
        <v>-0.002337072649572651</v>
      </c>
      <c r="Y3" s="112">
        <f aca="true" t="shared" si="11" ref="Y3:Y25">(W3)/218.4</f>
        <v>-0.0022646233974358988</v>
      </c>
      <c r="Z3" s="57"/>
      <c r="AA3" s="53">
        <v>0.2569444444444445</v>
      </c>
      <c r="AB3" s="53"/>
      <c r="AC3" s="54"/>
      <c r="AD3" s="55"/>
      <c r="AE3" s="58">
        <f aca="true" t="shared" si="12" ref="AE3:AE49">AB3-AA3</f>
        <v>-0.2569444444444445</v>
      </c>
      <c r="AF3" s="58">
        <f aca="true" t="shared" si="13" ref="AF3:AF49">(AE3*D3)+AC3</f>
        <v>-0.2489791666666667</v>
      </c>
      <c r="AG3" s="111">
        <f aca="true" t="shared" si="14" ref="AG3:AG49">AE3/77.55</f>
        <v>-0.003313274589870335</v>
      </c>
      <c r="AH3" s="111">
        <f aca="true" t="shared" si="15" ref="AH3:AH49">(AF3)/77.55</f>
        <v>-0.003210563077584355</v>
      </c>
      <c r="AI3" s="61">
        <f aca="true" t="shared" si="16" ref="AI3:AI48">V3+AE3</f>
        <v>-0.7673611111111114</v>
      </c>
      <c r="AJ3" s="56">
        <f aca="true" t="shared" si="17" ref="AJ3:AJ48">W3+AF3</f>
        <v>-0.7435729166666669</v>
      </c>
      <c r="AK3" s="111">
        <f aca="true" t="shared" si="18" ref="AK3:AK48">AI3/295.95</f>
        <v>-0.0025928741716881617</v>
      </c>
      <c r="AL3" s="112">
        <f aca="true" t="shared" si="19" ref="AL3:AL48">(AJ3)/295.95</f>
        <v>-0.0025124950723658286</v>
      </c>
    </row>
    <row r="4" spans="1:38" ht="13.5" customHeight="1">
      <c r="A4" s="89" t="s">
        <v>122</v>
      </c>
      <c r="B4" s="24">
        <v>27</v>
      </c>
      <c r="C4" s="25" t="s">
        <v>83</v>
      </c>
      <c r="D4" s="87">
        <f>'[1]Linked List'!D53</f>
        <v>0.923</v>
      </c>
      <c r="E4" s="19">
        <v>0.260416666666667</v>
      </c>
      <c r="F4" s="13"/>
      <c r="I4" s="16">
        <f t="shared" si="0"/>
        <v>-0.260416666666667</v>
      </c>
      <c r="J4" s="16">
        <f t="shared" si="1"/>
        <v>-0.24036458333333366</v>
      </c>
      <c r="K4" s="109">
        <f t="shared" si="2"/>
        <v>-0.002314814814814818</v>
      </c>
      <c r="L4" s="109">
        <f t="shared" si="3"/>
        <v>-0.0021365740740740768</v>
      </c>
      <c r="N4" s="19">
        <v>0.25</v>
      </c>
      <c r="O4" s="53"/>
      <c r="P4" s="54"/>
      <c r="Q4" s="55"/>
      <c r="R4" s="58">
        <f t="shared" si="4"/>
        <v>-0.25</v>
      </c>
      <c r="S4" s="58">
        <f t="shared" si="5"/>
        <v>-0.23075</v>
      </c>
      <c r="T4" s="112">
        <f t="shared" si="6"/>
        <v>-0.002360717658168083</v>
      </c>
      <c r="U4" s="112">
        <f t="shared" si="7"/>
        <v>-0.0021789423984891407</v>
      </c>
      <c r="V4" s="56">
        <f t="shared" si="8"/>
        <v>-0.510416666666667</v>
      </c>
      <c r="W4" s="56">
        <f t="shared" si="9"/>
        <v>-0.47111458333333367</v>
      </c>
      <c r="X4" s="112">
        <f t="shared" si="10"/>
        <v>-0.002337072649572651</v>
      </c>
      <c r="Y4" s="112">
        <f t="shared" si="11"/>
        <v>-0.002157118055555557</v>
      </c>
      <c r="Z4" s="57"/>
      <c r="AA4" s="53">
        <v>0.256944444444444</v>
      </c>
      <c r="AB4" s="53"/>
      <c r="AC4" s="54"/>
      <c r="AD4" s="57"/>
      <c r="AE4" s="58">
        <f t="shared" si="12"/>
        <v>-0.256944444444444</v>
      </c>
      <c r="AF4" s="58">
        <f t="shared" si="13"/>
        <v>-0.2371597222222218</v>
      </c>
      <c r="AG4" s="111">
        <f t="shared" si="14"/>
        <v>-0.0033132745898703285</v>
      </c>
      <c r="AH4" s="112">
        <f t="shared" si="15"/>
        <v>-0.0030581524464503135</v>
      </c>
      <c r="AI4" s="61">
        <f t="shared" si="16"/>
        <v>-0.7673611111111109</v>
      </c>
      <c r="AJ4" s="56">
        <f t="shared" si="17"/>
        <v>-0.7082743055555555</v>
      </c>
      <c r="AK4" s="111">
        <f t="shared" si="18"/>
        <v>-0.00259287417168816</v>
      </c>
      <c r="AL4" s="112">
        <f t="shared" si="19"/>
        <v>-0.002393222860468172</v>
      </c>
    </row>
    <row r="5" spans="1:38" s="59" customFormat="1" ht="12.75">
      <c r="A5" s="89" t="s">
        <v>122</v>
      </c>
      <c r="B5" s="24">
        <v>89</v>
      </c>
      <c r="C5" s="25" t="s">
        <v>107</v>
      </c>
      <c r="D5" s="102">
        <f>'[1]Linked List'!D81</f>
        <v>1</v>
      </c>
      <c r="E5" s="19">
        <v>0.2604166666666667</v>
      </c>
      <c r="F5" s="65"/>
      <c r="G5" s="54"/>
      <c r="H5" s="55"/>
      <c r="I5" s="56">
        <f t="shared" si="0"/>
        <v>-0.2604166666666667</v>
      </c>
      <c r="J5" s="56">
        <f t="shared" si="1"/>
        <v>-0.2604166666666667</v>
      </c>
      <c r="K5" s="109">
        <f t="shared" si="2"/>
        <v>-0.002314814814814815</v>
      </c>
      <c r="L5" s="109">
        <f t="shared" si="3"/>
        <v>-0.002314814814814815</v>
      </c>
      <c r="M5" s="18"/>
      <c r="N5" s="19">
        <v>0.25</v>
      </c>
      <c r="O5" s="19"/>
      <c r="P5" s="14"/>
      <c r="Q5" s="15"/>
      <c r="R5" s="95">
        <f t="shared" si="4"/>
        <v>-0.25</v>
      </c>
      <c r="S5" s="20">
        <f t="shared" si="5"/>
        <v>-0.25</v>
      </c>
      <c r="T5" s="112">
        <f t="shared" si="6"/>
        <v>-0.002360717658168083</v>
      </c>
      <c r="U5" s="112">
        <f t="shared" si="7"/>
        <v>-0.002360717658168083</v>
      </c>
      <c r="V5" s="16">
        <f t="shared" si="8"/>
        <v>-0.5104166666666667</v>
      </c>
      <c r="W5" s="16">
        <f t="shared" si="9"/>
        <v>-0.5104166666666667</v>
      </c>
      <c r="X5" s="112">
        <f t="shared" si="10"/>
        <v>-0.00233707264957265</v>
      </c>
      <c r="Y5" s="112">
        <f t="shared" si="11"/>
        <v>-0.00233707264957265</v>
      </c>
      <c r="Z5" s="57"/>
      <c r="AA5" s="53">
        <v>0.2569444444444445</v>
      </c>
      <c r="AB5" s="53">
        <v>0.6684953703703704</v>
      </c>
      <c r="AC5" s="54"/>
      <c r="AD5" s="55"/>
      <c r="AE5" s="58">
        <f t="shared" si="12"/>
        <v>0.41155092592592596</v>
      </c>
      <c r="AF5" s="58">
        <f t="shared" si="13"/>
        <v>0.41155092592592596</v>
      </c>
      <c r="AG5" s="111">
        <f t="shared" si="14"/>
        <v>0.005306910714712134</v>
      </c>
      <c r="AH5" s="111">
        <f t="shared" si="15"/>
        <v>0.005306910714712134</v>
      </c>
      <c r="AI5" s="61">
        <f t="shared" si="16"/>
        <v>-0.09886574074074078</v>
      </c>
      <c r="AJ5" s="56">
        <f t="shared" si="17"/>
        <v>-0.09886574074074078</v>
      </c>
      <c r="AK5" s="111">
        <f t="shared" si="18"/>
        <v>-0.0003340623103251927</v>
      </c>
      <c r="AL5" s="112">
        <f t="shared" si="19"/>
        <v>-0.0003340623103251927</v>
      </c>
    </row>
    <row r="6" spans="1:38" s="71" customFormat="1" ht="12" customHeight="1">
      <c r="A6" s="89" t="s">
        <v>122</v>
      </c>
      <c r="B6" s="24">
        <v>83</v>
      </c>
      <c r="C6" s="25" t="s">
        <v>102</v>
      </c>
      <c r="D6" s="134">
        <f>'[1]Linked List'!D76</f>
        <v>0.9890000000000001</v>
      </c>
      <c r="E6" s="113">
        <v>41838.25</v>
      </c>
      <c r="F6" s="137">
        <v>41839.022569444445</v>
      </c>
      <c r="G6" s="72"/>
      <c r="H6" s="73"/>
      <c r="I6" s="61">
        <f t="shared" si="0"/>
        <v>0.7725694444452529</v>
      </c>
      <c r="J6" s="61">
        <f t="shared" si="1"/>
        <v>0.7640711805563551</v>
      </c>
      <c r="K6" s="109">
        <f t="shared" si="2"/>
        <v>0.00686728395062447</v>
      </c>
      <c r="L6" s="109">
        <f t="shared" si="3"/>
        <v>0.006791743827167601</v>
      </c>
      <c r="M6" s="18"/>
      <c r="N6" s="19">
        <v>0.25</v>
      </c>
      <c r="O6" s="19"/>
      <c r="P6" s="14"/>
      <c r="Q6" s="15"/>
      <c r="R6" s="20">
        <f t="shared" si="4"/>
        <v>-0.25</v>
      </c>
      <c r="S6" s="20">
        <f t="shared" si="5"/>
        <v>-0.24725000000000003</v>
      </c>
      <c r="T6" s="112">
        <f t="shared" si="6"/>
        <v>-0.002360717658168083</v>
      </c>
      <c r="U6" s="112">
        <f t="shared" si="7"/>
        <v>-0.002334749763928234</v>
      </c>
      <c r="V6" s="16">
        <f t="shared" si="8"/>
        <v>0.5225694444452529</v>
      </c>
      <c r="W6" s="16">
        <f t="shared" si="9"/>
        <v>0.5168211805563552</v>
      </c>
      <c r="X6" s="112">
        <f t="shared" si="10"/>
        <v>0.0023927172364709383</v>
      </c>
      <c r="Y6" s="112">
        <f t="shared" si="11"/>
        <v>0.002366397346869758</v>
      </c>
      <c r="Z6" s="18"/>
      <c r="AA6" s="53">
        <v>0.256944444444444</v>
      </c>
      <c r="AB6" s="19"/>
      <c r="AC6" s="14"/>
      <c r="AD6" s="11"/>
      <c r="AE6" s="20">
        <f t="shared" si="12"/>
        <v>-0.256944444444444</v>
      </c>
      <c r="AF6" s="20">
        <f t="shared" si="13"/>
        <v>-0.2541180555555551</v>
      </c>
      <c r="AG6" s="111">
        <f t="shared" si="14"/>
        <v>-0.0033132745898703285</v>
      </c>
      <c r="AH6" s="17">
        <f t="shared" si="15"/>
        <v>-0.003276828569381755</v>
      </c>
      <c r="AI6" s="61">
        <f t="shared" si="16"/>
        <v>0.2656250000008089</v>
      </c>
      <c r="AJ6" s="16">
        <f t="shared" si="17"/>
        <v>0.26270312500080006</v>
      </c>
      <c r="AK6" s="111">
        <f t="shared" si="18"/>
        <v>0.0008975333671255581</v>
      </c>
      <c r="AL6" s="112">
        <f t="shared" si="19"/>
        <v>0.0008876605000871771</v>
      </c>
    </row>
    <row r="7" spans="1:38" s="59" customFormat="1" ht="12.75">
      <c r="A7" s="89" t="s">
        <v>122</v>
      </c>
      <c r="B7" s="24">
        <v>61</v>
      </c>
      <c r="C7" s="25" t="s">
        <v>85</v>
      </c>
      <c r="D7" s="102">
        <f>'[1]Linked List'!D55</f>
        <v>0.9800000000000001</v>
      </c>
      <c r="E7" s="19">
        <v>0.2604166666666667</v>
      </c>
      <c r="F7" s="53">
        <v>0.8653703703703703</v>
      </c>
      <c r="G7" s="54"/>
      <c r="H7" s="55"/>
      <c r="I7" s="56">
        <f t="shared" si="0"/>
        <v>0.6049537037037036</v>
      </c>
      <c r="J7" s="56">
        <f t="shared" si="1"/>
        <v>0.5928546296296295</v>
      </c>
      <c r="K7" s="109">
        <f t="shared" si="2"/>
        <v>0.005377366255144032</v>
      </c>
      <c r="L7" s="109">
        <f t="shared" si="3"/>
        <v>0.005269818930041152</v>
      </c>
      <c r="M7" s="18"/>
      <c r="N7" s="19">
        <v>0.25</v>
      </c>
      <c r="O7" s="19"/>
      <c r="P7" s="14"/>
      <c r="Q7" s="15"/>
      <c r="R7" s="20">
        <f t="shared" si="4"/>
        <v>-0.25</v>
      </c>
      <c r="S7" s="20">
        <f t="shared" si="5"/>
        <v>-0.24500000000000002</v>
      </c>
      <c r="T7" s="112">
        <f t="shared" si="6"/>
        <v>-0.002360717658168083</v>
      </c>
      <c r="U7" s="112">
        <f t="shared" si="7"/>
        <v>-0.0023135033050047217</v>
      </c>
      <c r="V7" s="16">
        <f t="shared" si="8"/>
        <v>0.3549537037037036</v>
      </c>
      <c r="W7" s="16">
        <f t="shared" si="9"/>
        <v>0.34785462962962954</v>
      </c>
      <c r="X7" s="112">
        <f t="shared" si="10"/>
        <v>0.0016252458960792288</v>
      </c>
      <c r="Y7" s="112">
        <f t="shared" si="11"/>
        <v>0.0015927409781576443</v>
      </c>
      <c r="Z7" s="18"/>
      <c r="AA7" s="53">
        <v>0.256944444444444</v>
      </c>
      <c r="AB7" s="19">
        <v>0.8961226851851851</v>
      </c>
      <c r="AC7" s="14"/>
      <c r="AD7" s="11"/>
      <c r="AE7" s="20">
        <f t="shared" si="12"/>
        <v>0.6391782407407411</v>
      </c>
      <c r="AF7" s="20">
        <f t="shared" si="13"/>
        <v>0.6263946759259263</v>
      </c>
      <c r="AG7" s="111">
        <f t="shared" si="14"/>
        <v>0.008242143658810331</v>
      </c>
      <c r="AH7" s="17">
        <f t="shared" si="15"/>
        <v>0.008077300785634125</v>
      </c>
      <c r="AI7" s="61">
        <f t="shared" si="16"/>
        <v>0.9941319444444447</v>
      </c>
      <c r="AJ7" s="16">
        <f t="shared" si="17"/>
        <v>0.9742493055555559</v>
      </c>
      <c r="AK7" s="111">
        <f t="shared" si="18"/>
        <v>0.003359121285502432</v>
      </c>
      <c r="AL7" s="112">
        <f t="shared" si="19"/>
        <v>0.0032919388597923835</v>
      </c>
    </row>
    <row r="8" spans="1:38" s="59" customFormat="1" ht="12.75">
      <c r="A8" s="89" t="s">
        <v>122</v>
      </c>
      <c r="B8" s="24">
        <f>Mixed!B38</f>
        <v>25</v>
      </c>
      <c r="C8" s="25" t="str">
        <f>Mixed!C38</f>
        <v>Almost Home Grown</v>
      </c>
      <c r="D8" s="87">
        <f>Mixed!D38</f>
        <v>0.906</v>
      </c>
      <c r="E8" s="19">
        <v>0.260416666666667</v>
      </c>
      <c r="F8" s="19">
        <v>0.876388888888889</v>
      </c>
      <c r="G8" s="14">
        <f>Mixed!G38</f>
        <v>0</v>
      </c>
      <c r="H8" s="15">
        <f>Mixed!H38</f>
        <v>0</v>
      </c>
      <c r="I8" s="56">
        <f t="shared" si="0"/>
        <v>0.6159722222222219</v>
      </c>
      <c r="J8" s="56">
        <f t="shared" si="1"/>
        <v>0.5580708333333331</v>
      </c>
      <c r="K8" s="109">
        <f t="shared" si="2"/>
        <v>0.005475308641975306</v>
      </c>
      <c r="L8" s="109">
        <f t="shared" si="3"/>
        <v>0.004960629629629627</v>
      </c>
      <c r="M8" s="28"/>
      <c r="N8" s="19">
        <v>0.25</v>
      </c>
      <c r="O8" s="19">
        <v>0.9909722222222223</v>
      </c>
      <c r="P8" s="14"/>
      <c r="Q8" s="15"/>
      <c r="R8" s="20">
        <f t="shared" si="4"/>
        <v>0.7409722222222223</v>
      </c>
      <c r="S8" s="20">
        <f t="shared" si="5"/>
        <v>0.6713208333333334</v>
      </c>
      <c r="T8" s="112">
        <f t="shared" si="6"/>
        <v>0.006996904836848179</v>
      </c>
      <c r="U8" s="112">
        <f t="shared" si="7"/>
        <v>0.006339195782184451</v>
      </c>
      <c r="V8" s="16">
        <f t="shared" si="8"/>
        <v>1.3569444444444443</v>
      </c>
      <c r="W8" s="16">
        <f t="shared" si="9"/>
        <v>1.2293916666666664</v>
      </c>
      <c r="X8" s="112">
        <f t="shared" si="10"/>
        <v>0.0062131155881155874</v>
      </c>
      <c r="Y8" s="112">
        <f t="shared" si="11"/>
        <v>0.005629082722832721</v>
      </c>
      <c r="Z8" s="18"/>
      <c r="AA8" s="53">
        <v>0.256944444444444</v>
      </c>
      <c r="AB8" s="19"/>
      <c r="AC8" s="14"/>
      <c r="AD8" s="11"/>
      <c r="AE8" s="20">
        <f t="shared" si="12"/>
        <v>-0.256944444444444</v>
      </c>
      <c r="AF8" s="20">
        <f t="shared" si="13"/>
        <v>-0.23279166666666626</v>
      </c>
      <c r="AG8" s="111">
        <f t="shared" si="14"/>
        <v>-0.0033132745898703285</v>
      </c>
      <c r="AH8" s="17">
        <f t="shared" si="15"/>
        <v>-0.003001826778422518</v>
      </c>
      <c r="AI8" s="61">
        <f t="shared" si="16"/>
        <v>1.1000000000000003</v>
      </c>
      <c r="AJ8" s="16">
        <f t="shared" si="17"/>
        <v>0.9966000000000002</v>
      </c>
      <c r="AK8" s="111">
        <f t="shared" si="18"/>
        <v>0.0037168440614968757</v>
      </c>
      <c r="AL8" s="112">
        <f t="shared" si="19"/>
        <v>0.003367460719716169</v>
      </c>
    </row>
    <row r="9" spans="1:38" s="59" customFormat="1" ht="12.75">
      <c r="A9" s="89">
        <v>1</v>
      </c>
      <c r="B9" s="24">
        <v>99</v>
      </c>
      <c r="C9" s="25" t="s">
        <v>116</v>
      </c>
      <c r="D9" s="21">
        <f>'[1]Linked List'!D90</f>
        <v>1</v>
      </c>
      <c r="E9" s="19">
        <v>0.2604166666666667</v>
      </c>
      <c r="F9" s="19">
        <v>0.7869675925925925</v>
      </c>
      <c r="G9" s="14"/>
      <c r="H9" s="15"/>
      <c r="I9" s="16">
        <f t="shared" si="0"/>
        <v>0.5265509259259258</v>
      </c>
      <c r="J9" s="16">
        <f t="shared" si="1"/>
        <v>0.5265509259259258</v>
      </c>
      <c r="K9" s="109">
        <f t="shared" si="2"/>
        <v>0.004680452674897118</v>
      </c>
      <c r="L9" s="109">
        <f t="shared" si="3"/>
        <v>0.004680452674897118</v>
      </c>
      <c r="M9" s="42"/>
      <c r="N9" s="37">
        <v>0.25</v>
      </c>
      <c r="O9" s="37">
        <v>0.7211226851851852</v>
      </c>
      <c r="P9" s="38"/>
      <c r="Q9" s="39"/>
      <c r="R9" s="50">
        <f t="shared" si="4"/>
        <v>0.4711226851851852</v>
      </c>
      <c r="S9" s="43">
        <f t="shared" si="5"/>
        <v>0.4711226851851852</v>
      </c>
      <c r="T9" s="112">
        <f t="shared" si="6"/>
        <v>0.004448750568320918</v>
      </c>
      <c r="U9" s="112">
        <f t="shared" si="7"/>
        <v>0.004448750568320918</v>
      </c>
      <c r="V9" s="40">
        <f t="shared" si="8"/>
        <v>0.997673611111111</v>
      </c>
      <c r="W9" s="40">
        <f t="shared" si="9"/>
        <v>0.997673611111111</v>
      </c>
      <c r="X9" s="118">
        <f t="shared" si="10"/>
        <v>0.004568102614977614</v>
      </c>
      <c r="Y9" s="114">
        <f t="shared" si="11"/>
        <v>0.004568102614977614</v>
      </c>
      <c r="Z9" s="18"/>
      <c r="AA9" s="53">
        <v>0.256944444444444</v>
      </c>
      <c r="AB9" s="19">
        <v>0.5656018518518519</v>
      </c>
      <c r="AC9" s="14"/>
      <c r="AD9" s="11"/>
      <c r="AE9" s="20">
        <f t="shared" si="12"/>
        <v>0.3086574074074079</v>
      </c>
      <c r="AF9" s="20">
        <f t="shared" si="13"/>
        <v>0.3086574074074079</v>
      </c>
      <c r="AG9" s="111">
        <f t="shared" si="14"/>
        <v>0.003980108412732533</v>
      </c>
      <c r="AH9" s="17">
        <f t="shared" si="15"/>
        <v>0.003980108412732533</v>
      </c>
      <c r="AI9" s="61">
        <f t="shared" si="16"/>
        <v>1.3063310185185188</v>
      </c>
      <c r="AJ9" s="16">
        <f t="shared" si="17"/>
        <v>1.3063310185185188</v>
      </c>
      <c r="AK9" s="111">
        <f t="shared" si="18"/>
        <v>0.004414026080481564</v>
      </c>
      <c r="AL9" s="112">
        <f t="shared" si="19"/>
        <v>0.004414026080481564</v>
      </c>
    </row>
    <row r="10" spans="1:38" ht="12.75">
      <c r="A10" s="89">
        <v>2</v>
      </c>
      <c r="B10" s="24">
        <v>98</v>
      </c>
      <c r="C10" s="25" t="s">
        <v>115</v>
      </c>
      <c r="D10" s="21">
        <f>'[1]Linked List'!D89</f>
        <v>0.9949999999999999</v>
      </c>
      <c r="E10" s="19">
        <v>0.260416666666667</v>
      </c>
      <c r="F10" s="19">
        <v>0.8250810185185186</v>
      </c>
      <c r="I10" s="16">
        <f t="shared" si="0"/>
        <v>0.5646643518518515</v>
      </c>
      <c r="J10" s="16">
        <f t="shared" si="1"/>
        <v>0.5618410300925921</v>
      </c>
      <c r="K10" s="109">
        <f t="shared" si="2"/>
        <v>0.005019238683127569</v>
      </c>
      <c r="L10" s="109">
        <f t="shared" si="3"/>
        <v>0.00499414248971193</v>
      </c>
      <c r="N10" s="19">
        <v>0.25</v>
      </c>
      <c r="O10" s="19">
        <v>0.7149421296296296</v>
      </c>
      <c r="R10" s="20">
        <f t="shared" si="4"/>
        <v>0.46494212962962955</v>
      </c>
      <c r="S10" s="20">
        <f t="shared" si="5"/>
        <v>0.46261741898148134</v>
      </c>
      <c r="T10" s="112">
        <f t="shared" si="6"/>
        <v>0.004390388381771761</v>
      </c>
      <c r="U10" s="112">
        <f t="shared" si="7"/>
        <v>0.004368436439862902</v>
      </c>
      <c r="V10" s="16">
        <f t="shared" si="8"/>
        <v>1.0296064814814812</v>
      </c>
      <c r="W10" s="16">
        <f t="shared" si="9"/>
        <v>1.0244584490740736</v>
      </c>
      <c r="X10" s="17">
        <f t="shared" si="10"/>
        <v>0.0047143153913987235</v>
      </c>
      <c r="Y10" s="17">
        <f t="shared" si="11"/>
        <v>0.004690743814441728</v>
      </c>
      <c r="Z10" s="57"/>
      <c r="AA10" s="53">
        <v>0.256944444444444</v>
      </c>
      <c r="AB10" s="53">
        <v>0.5887268518518519</v>
      </c>
      <c r="AC10" s="54"/>
      <c r="AD10" s="55"/>
      <c r="AE10" s="20">
        <f t="shared" si="12"/>
        <v>0.33178240740740794</v>
      </c>
      <c r="AF10" s="20">
        <f t="shared" si="13"/>
        <v>0.3301234953703709</v>
      </c>
      <c r="AG10" s="111">
        <f t="shared" si="14"/>
        <v>0.004278303125820863</v>
      </c>
      <c r="AH10" s="17">
        <f t="shared" si="15"/>
        <v>0.004256911610191759</v>
      </c>
      <c r="AI10" s="61">
        <f t="shared" si="16"/>
        <v>1.361388888888889</v>
      </c>
      <c r="AJ10" s="56">
        <f t="shared" si="17"/>
        <v>1.3545819444444445</v>
      </c>
      <c r="AK10" s="111">
        <f t="shared" si="18"/>
        <v>0.004600063824594996</v>
      </c>
      <c r="AL10" s="112">
        <f t="shared" si="19"/>
        <v>0.00457706350547202</v>
      </c>
    </row>
    <row r="11" spans="1:38" ht="12.75">
      <c r="A11" s="89">
        <v>3</v>
      </c>
      <c r="B11" s="24">
        <v>24</v>
      </c>
      <c r="C11" s="25" t="s">
        <v>81</v>
      </c>
      <c r="D11" s="87">
        <f>'[1]Linked List'!D51</f>
        <v>0.9700000000000001</v>
      </c>
      <c r="E11" s="19">
        <v>0.2604166666666667</v>
      </c>
      <c r="F11" s="13">
        <v>0.8147685185185186</v>
      </c>
      <c r="I11" s="16">
        <f t="shared" si="0"/>
        <v>0.554351851851852</v>
      </c>
      <c r="J11" s="16">
        <f t="shared" si="1"/>
        <v>0.5377212962962965</v>
      </c>
      <c r="K11" s="109">
        <f t="shared" si="2"/>
        <v>0.004927572016460906</v>
      </c>
      <c r="L11" s="109">
        <f t="shared" si="3"/>
        <v>0.00477974485596708</v>
      </c>
      <c r="N11" s="19">
        <v>0.25</v>
      </c>
      <c r="O11" s="53">
        <v>0.7641435185185186</v>
      </c>
      <c r="P11" s="54"/>
      <c r="Q11" s="55"/>
      <c r="R11" s="58">
        <f t="shared" si="4"/>
        <v>0.5141435185185186</v>
      </c>
      <c r="S11" s="58">
        <f t="shared" si="5"/>
        <v>0.49871921296296307</v>
      </c>
      <c r="T11" s="112">
        <f t="shared" si="6"/>
        <v>0.004854990731997342</v>
      </c>
      <c r="U11" s="112">
        <f t="shared" si="7"/>
        <v>0.004709341010037423</v>
      </c>
      <c r="V11" s="16">
        <f t="shared" si="8"/>
        <v>1.0684953703703706</v>
      </c>
      <c r="W11" s="56">
        <f t="shared" si="9"/>
        <v>1.0364405092592595</v>
      </c>
      <c r="X11" s="112">
        <f t="shared" si="10"/>
        <v>0.004892378069461404</v>
      </c>
      <c r="Y11" s="112">
        <f t="shared" si="11"/>
        <v>0.004745606727377561</v>
      </c>
      <c r="AA11" s="53">
        <v>0.256944444444444</v>
      </c>
      <c r="AB11" s="19">
        <v>0.6001273148148148</v>
      </c>
      <c r="AE11" s="20">
        <f t="shared" si="12"/>
        <v>0.3431828703703709</v>
      </c>
      <c r="AF11" s="20">
        <f t="shared" si="13"/>
        <v>0.3328873842592598</v>
      </c>
      <c r="AG11" s="111">
        <f t="shared" si="14"/>
        <v>0.004425311029920965</v>
      </c>
      <c r="AH11" s="17">
        <f t="shared" si="15"/>
        <v>0.004292551699023337</v>
      </c>
      <c r="AI11" s="61">
        <f t="shared" si="16"/>
        <v>1.4116782407407413</v>
      </c>
      <c r="AJ11" s="16">
        <f t="shared" si="17"/>
        <v>1.3693278935185194</v>
      </c>
      <c r="AK11" s="111">
        <f t="shared" si="18"/>
        <v>0.004769988987128709</v>
      </c>
      <c r="AL11" s="112">
        <f t="shared" si="19"/>
        <v>0.004626889317514848</v>
      </c>
    </row>
    <row r="12" spans="1:38" ht="12.75">
      <c r="A12" s="89">
        <v>4</v>
      </c>
      <c r="B12" s="24">
        <v>97</v>
      </c>
      <c r="C12" s="25" t="s">
        <v>114</v>
      </c>
      <c r="D12" s="87">
        <f>'[1]Linked List'!D88</f>
        <v>0.898</v>
      </c>
      <c r="E12" s="19">
        <v>0.260416666666667</v>
      </c>
      <c r="F12" s="13">
        <v>0.8778935185185185</v>
      </c>
      <c r="I12" s="16">
        <f t="shared" si="0"/>
        <v>0.6174768518518514</v>
      </c>
      <c r="J12" s="16">
        <f t="shared" si="1"/>
        <v>0.5544942129629625</v>
      </c>
      <c r="K12" s="109">
        <f t="shared" si="2"/>
        <v>0.005488683127572012</v>
      </c>
      <c r="L12" s="109">
        <f t="shared" si="3"/>
        <v>0.004928837448559667</v>
      </c>
      <c r="N12" s="19">
        <v>0.25</v>
      </c>
      <c r="O12" s="19">
        <v>0.7833680555555556</v>
      </c>
      <c r="R12" s="20">
        <f t="shared" si="4"/>
        <v>0.5333680555555556</v>
      </c>
      <c r="S12" s="20">
        <f t="shared" si="5"/>
        <v>0.4789645138888889</v>
      </c>
      <c r="T12" s="112">
        <f t="shared" si="6"/>
        <v>0.005036525548211101</v>
      </c>
      <c r="U12" s="112">
        <f t="shared" si="7"/>
        <v>0.004522799942293568</v>
      </c>
      <c r="V12" s="16">
        <f t="shared" si="8"/>
        <v>1.150844907407407</v>
      </c>
      <c r="W12" s="16">
        <f t="shared" si="9"/>
        <v>1.0334587268518514</v>
      </c>
      <c r="X12" s="112">
        <f t="shared" si="10"/>
        <v>0.005269436389228054</v>
      </c>
      <c r="Y12" s="112">
        <f t="shared" si="11"/>
        <v>0.004731953877526792</v>
      </c>
      <c r="AA12" s="53">
        <v>0.256944444444444</v>
      </c>
      <c r="AB12" s="19">
        <v>0.6355324074074075</v>
      </c>
      <c r="AE12" s="20">
        <f t="shared" si="12"/>
        <v>0.3785879629629635</v>
      </c>
      <c r="AF12" s="20">
        <f t="shared" si="13"/>
        <v>0.3399719907407412</v>
      </c>
      <c r="AG12" s="111">
        <f t="shared" si="14"/>
        <v>0.004881856388948594</v>
      </c>
      <c r="AH12" s="17">
        <f t="shared" si="15"/>
        <v>0.004383907037275837</v>
      </c>
      <c r="AI12" s="61">
        <f t="shared" si="16"/>
        <v>1.5294328703703703</v>
      </c>
      <c r="AJ12" s="16">
        <f t="shared" si="17"/>
        <v>1.3734307175925926</v>
      </c>
      <c r="AK12" s="111">
        <f t="shared" si="18"/>
        <v>0.0051678758924493</v>
      </c>
      <c r="AL12" s="112">
        <f t="shared" si="19"/>
        <v>0.0046407525514194714</v>
      </c>
    </row>
    <row r="13" spans="1:38" ht="12.75">
      <c r="A13" s="89">
        <v>5</v>
      </c>
      <c r="B13" s="24">
        <v>69</v>
      </c>
      <c r="C13" s="25" t="s">
        <v>93</v>
      </c>
      <c r="D13" s="87">
        <f>'[1]Linked List'!D63</f>
        <v>0.9800000000000001</v>
      </c>
      <c r="E13" s="19">
        <v>0.260416666666667</v>
      </c>
      <c r="F13" s="19">
        <v>0.8152546296296297</v>
      </c>
      <c r="I13" s="16">
        <f t="shared" si="0"/>
        <v>0.5548379629629627</v>
      </c>
      <c r="J13" s="16">
        <f t="shared" si="1"/>
        <v>0.5437412037037035</v>
      </c>
      <c r="K13" s="109">
        <f t="shared" si="2"/>
        <v>0.004931893004115224</v>
      </c>
      <c r="L13" s="109">
        <f t="shared" si="3"/>
        <v>0.00483325514403292</v>
      </c>
      <c r="N13" s="19">
        <v>0.25</v>
      </c>
      <c r="O13" s="53">
        <v>0.7633101851851851</v>
      </c>
      <c r="P13" s="54"/>
      <c r="Q13" s="55"/>
      <c r="R13" s="58">
        <f t="shared" si="4"/>
        <v>0.5133101851851851</v>
      </c>
      <c r="S13" s="58">
        <f t="shared" si="5"/>
        <v>0.5030439814814814</v>
      </c>
      <c r="T13" s="112">
        <f t="shared" si="6"/>
        <v>0.004847121673136781</v>
      </c>
      <c r="U13" s="112">
        <f t="shared" si="7"/>
        <v>0.004750179239674046</v>
      </c>
      <c r="V13" s="56">
        <f t="shared" si="8"/>
        <v>1.0681481481481478</v>
      </c>
      <c r="W13" s="56">
        <f t="shared" si="9"/>
        <v>1.0467851851851848</v>
      </c>
      <c r="X13" s="112">
        <f t="shared" si="10"/>
        <v>0.004890788224121556</v>
      </c>
      <c r="Y13" s="112">
        <f t="shared" si="11"/>
        <v>0.004792972459639125</v>
      </c>
      <c r="AA13" s="53">
        <v>0.256944444444444</v>
      </c>
      <c r="AB13" s="19">
        <v>0.6024305555555556</v>
      </c>
      <c r="AE13" s="20">
        <f t="shared" si="12"/>
        <v>0.3454861111111116</v>
      </c>
      <c r="AF13" s="20">
        <f t="shared" si="13"/>
        <v>0.3385763888888894</v>
      </c>
      <c r="AG13" s="111">
        <f t="shared" si="14"/>
        <v>0.0044550111039472805</v>
      </c>
      <c r="AH13" s="17">
        <f t="shared" si="15"/>
        <v>0.004365910881868336</v>
      </c>
      <c r="AI13" s="61">
        <f t="shared" si="16"/>
        <v>1.4136342592592595</v>
      </c>
      <c r="AJ13" s="16">
        <f t="shared" si="17"/>
        <v>1.3853615740740741</v>
      </c>
      <c r="AK13" s="111">
        <f t="shared" si="18"/>
        <v>0.00477659827423301</v>
      </c>
      <c r="AL13" s="112">
        <f t="shared" si="19"/>
        <v>0.00468106630874835</v>
      </c>
    </row>
    <row r="14" spans="1:46" ht="12.75">
      <c r="A14" s="89">
        <v>6</v>
      </c>
      <c r="B14" s="24">
        <v>63</v>
      </c>
      <c r="C14" s="25" t="s">
        <v>87</v>
      </c>
      <c r="D14" s="102">
        <f>'[1]Linked List'!D57</f>
        <v>0.8950000000000001</v>
      </c>
      <c r="E14" s="19">
        <v>0.260416666666667</v>
      </c>
      <c r="F14" s="53">
        <v>0.8783796296296296</v>
      </c>
      <c r="G14" s="54"/>
      <c r="H14" s="55"/>
      <c r="I14" s="56">
        <f t="shared" si="0"/>
        <v>0.6179629629629626</v>
      </c>
      <c r="J14" s="56">
        <f t="shared" si="1"/>
        <v>0.5530768518518516</v>
      </c>
      <c r="K14" s="109">
        <f t="shared" si="2"/>
        <v>0.005493004115226335</v>
      </c>
      <c r="L14" s="109">
        <f t="shared" si="3"/>
        <v>0.00491623868312757</v>
      </c>
      <c r="N14" s="19">
        <v>0.25</v>
      </c>
      <c r="O14" s="53">
        <v>0.805300925925926</v>
      </c>
      <c r="P14" s="54"/>
      <c r="Q14" s="55"/>
      <c r="R14" s="58">
        <f t="shared" si="4"/>
        <v>0.555300925925926</v>
      </c>
      <c r="S14" s="58">
        <f t="shared" si="5"/>
        <v>0.4969943287037038</v>
      </c>
      <c r="T14" s="112">
        <f t="shared" si="6"/>
        <v>0.00524363480572168</v>
      </c>
      <c r="U14" s="112">
        <f t="shared" si="7"/>
        <v>0.004693053151120905</v>
      </c>
      <c r="V14" s="56">
        <f t="shared" si="8"/>
        <v>1.1732638888888887</v>
      </c>
      <c r="W14" s="56">
        <f t="shared" si="9"/>
        <v>1.0500711805555554</v>
      </c>
      <c r="X14" s="112">
        <f t="shared" si="10"/>
        <v>0.005372087403337402</v>
      </c>
      <c r="Y14" s="112">
        <f t="shared" si="11"/>
        <v>0.004808018225986975</v>
      </c>
      <c r="AA14" s="53">
        <v>0.256944444444444</v>
      </c>
      <c r="AB14" s="19">
        <v>0.6366782407407408</v>
      </c>
      <c r="AE14" s="20">
        <f t="shared" si="12"/>
        <v>0.3797337962962968</v>
      </c>
      <c r="AF14" s="20">
        <f t="shared" si="13"/>
        <v>0.3398617476851857</v>
      </c>
      <c r="AG14" s="111">
        <f t="shared" si="14"/>
        <v>0.004896631802660178</v>
      </c>
      <c r="AH14" s="17">
        <f t="shared" si="15"/>
        <v>0.00438248546338086</v>
      </c>
      <c r="AI14" s="61">
        <f t="shared" si="16"/>
        <v>1.5529976851851854</v>
      </c>
      <c r="AJ14" s="16">
        <f t="shared" si="17"/>
        <v>1.389932928240741</v>
      </c>
      <c r="AK14" s="111">
        <f t="shared" si="18"/>
        <v>0.005247500203362681</v>
      </c>
      <c r="AL14" s="112">
        <f t="shared" si="19"/>
        <v>0.0046965126820096</v>
      </c>
      <c r="AM14" s="12"/>
      <c r="AN14" s="12"/>
      <c r="AO14" s="12"/>
      <c r="AP14" s="12"/>
      <c r="AQ14" s="12"/>
      <c r="AR14" s="12"/>
      <c r="AS14" s="12"/>
      <c r="AT14" s="12"/>
    </row>
    <row r="15" spans="1:38" ht="12.75">
      <c r="A15" s="89">
        <v>7</v>
      </c>
      <c r="B15" s="24">
        <v>95</v>
      </c>
      <c r="C15" s="25" t="s">
        <v>112</v>
      </c>
      <c r="D15" s="87">
        <f>'[1]Linked List'!D86</f>
        <v>1</v>
      </c>
      <c r="E15" s="19">
        <v>0.260416666666667</v>
      </c>
      <c r="F15" s="19">
        <v>0.8323032407407407</v>
      </c>
      <c r="I15" s="16">
        <f t="shared" si="0"/>
        <v>0.5718865740740737</v>
      </c>
      <c r="J15" s="16">
        <f t="shared" si="1"/>
        <v>0.5718865740740737</v>
      </c>
      <c r="K15" s="109">
        <f t="shared" si="2"/>
        <v>0.005083436213991766</v>
      </c>
      <c r="L15" s="109">
        <f t="shared" si="3"/>
        <v>0.005083436213991766</v>
      </c>
      <c r="N15" s="19">
        <v>0.25</v>
      </c>
      <c r="O15" s="19">
        <v>0.7419328703703704</v>
      </c>
      <c r="R15" s="20">
        <f t="shared" si="4"/>
        <v>0.49193287037037037</v>
      </c>
      <c r="S15" s="20">
        <f t="shared" si="5"/>
        <v>0.49193287037037037</v>
      </c>
      <c r="T15" s="112">
        <f t="shared" si="6"/>
        <v>0.004645258454866575</v>
      </c>
      <c r="U15" s="112">
        <f t="shared" si="7"/>
        <v>0.004645258454866575</v>
      </c>
      <c r="V15" s="16">
        <f t="shared" si="8"/>
        <v>1.063819444444444</v>
      </c>
      <c r="W15" s="16">
        <f t="shared" si="9"/>
        <v>1.063819444444444</v>
      </c>
      <c r="X15" s="112">
        <f t="shared" si="10"/>
        <v>0.00487096815221815</v>
      </c>
      <c r="Y15" s="112">
        <f t="shared" si="11"/>
        <v>0.00487096815221815</v>
      </c>
      <c r="AA15" s="53">
        <v>0.256944444444444</v>
      </c>
      <c r="AB15" s="19">
        <v>0.6051736111111111</v>
      </c>
      <c r="AE15" s="20">
        <f t="shared" si="12"/>
        <v>0.34822916666666714</v>
      </c>
      <c r="AF15" s="20">
        <f t="shared" si="13"/>
        <v>0.34822916666666714</v>
      </c>
      <c r="AG15" s="111">
        <f t="shared" si="14"/>
        <v>0.004490382548893193</v>
      </c>
      <c r="AH15" s="17">
        <f t="shared" si="15"/>
        <v>0.004490382548893193</v>
      </c>
      <c r="AI15" s="61">
        <f t="shared" si="16"/>
        <v>1.412048611111111</v>
      </c>
      <c r="AJ15" s="16">
        <f t="shared" si="17"/>
        <v>1.412048611111111</v>
      </c>
      <c r="AK15" s="111">
        <f t="shared" si="18"/>
        <v>0.004771240449775675</v>
      </c>
      <c r="AL15" s="112">
        <f t="shared" si="19"/>
        <v>0.004771240449775675</v>
      </c>
    </row>
    <row r="16" spans="1:38" ht="12.75">
      <c r="A16" s="89">
        <v>8</v>
      </c>
      <c r="B16" s="24">
        <v>66</v>
      </c>
      <c r="C16" s="25" t="s">
        <v>90</v>
      </c>
      <c r="D16" s="87">
        <f>'[1]Linked List'!D60</f>
        <v>0.9700000000000001</v>
      </c>
      <c r="E16" s="19">
        <v>0.260416666666667</v>
      </c>
      <c r="F16" s="29">
        <v>0.8358101851851852</v>
      </c>
      <c r="G16" s="26"/>
      <c r="H16" s="27"/>
      <c r="I16" s="94">
        <f t="shared" si="0"/>
        <v>0.5753935185185182</v>
      </c>
      <c r="J16" s="94">
        <f t="shared" si="1"/>
        <v>0.5581317129629627</v>
      </c>
      <c r="K16" s="109">
        <f t="shared" si="2"/>
        <v>0.00511460905349794</v>
      </c>
      <c r="L16" s="109">
        <f t="shared" si="3"/>
        <v>0.004961170781893002</v>
      </c>
      <c r="N16" s="19">
        <v>0.25</v>
      </c>
      <c r="O16" s="29">
        <v>0.7771180555555556</v>
      </c>
      <c r="P16" s="26"/>
      <c r="Q16" s="27"/>
      <c r="R16" s="95">
        <f t="shared" si="4"/>
        <v>0.5271180555555556</v>
      </c>
      <c r="S16" s="95">
        <f t="shared" si="5"/>
        <v>0.511304513888889</v>
      </c>
      <c r="T16" s="112">
        <f t="shared" si="6"/>
        <v>0.004977507606756898</v>
      </c>
      <c r="U16" s="112">
        <f t="shared" si="7"/>
        <v>0.004828182378554192</v>
      </c>
      <c r="V16" s="94">
        <f t="shared" si="8"/>
        <v>1.1025115740740739</v>
      </c>
      <c r="W16" s="94">
        <f t="shared" si="9"/>
        <v>1.0694362268518516</v>
      </c>
      <c r="X16" s="112">
        <f t="shared" si="10"/>
        <v>0.0050481299179215835</v>
      </c>
      <c r="Y16" s="112">
        <f t="shared" si="11"/>
        <v>0.004896686020383936</v>
      </c>
      <c r="AA16" s="53">
        <v>0.256944444444444</v>
      </c>
      <c r="AB16" s="19">
        <v>0.6158796296296296</v>
      </c>
      <c r="AE16" s="20">
        <f t="shared" si="12"/>
        <v>0.35893518518518563</v>
      </c>
      <c r="AF16" s="20">
        <f t="shared" si="13"/>
        <v>0.3481671296296301</v>
      </c>
      <c r="AG16" s="111">
        <f t="shared" si="14"/>
        <v>0.004628435656804457</v>
      </c>
      <c r="AH16" s="17">
        <f t="shared" si="15"/>
        <v>0.004489582587100324</v>
      </c>
      <c r="AI16" s="61">
        <f t="shared" si="16"/>
        <v>1.4614467592592595</v>
      </c>
      <c r="AJ16" s="16">
        <f t="shared" si="17"/>
        <v>1.4176033564814816</v>
      </c>
      <c r="AK16" s="111">
        <f t="shared" si="18"/>
        <v>0.004938154280315119</v>
      </c>
      <c r="AL16" s="112">
        <f t="shared" si="19"/>
        <v>0.004790009651905665</v>
      </c>
    </row>
    <row r="17" spans="1:38" ht="12.75">
      <c r="A17" s="89">
        <v>9</v>
      </c>
      <c r="B17" s="24">
        <v>60</v>
      </c>
      <c r="C17" s="25" t="s">
        <v>84</v>
      </c>
      <c r="D17" s="87">
        <f>'[1]Linked List'!D54</f>
        <v>0.96</v>
      </c>
      <c r="E17" s="19">
        <v>0.260416666666667</v>
      </c>
      <c r="F17" s="19">
        <v>0.8353009259259259</v>
      </c>
      <c r="I17" s="16">
        <f t="shared" si="0"/>
        <v>0.5748842592592589</v>
      </c>
      <c r="J17" s="16">
        <f t="shared" si="1"/>
        <v>0.5518888888888885</v>
      </c>
      <c r="K17" s="109">
        <f t="shared" si="2"/>
        <v>0.005110082304526746</v>
      </c>
      <c r="L17" s="109">
        <f t="shared" si="3"/>
        <v>0.004905679012345676</v>
      </c>
      <c r="N17" s="19">
        <v>0.25</v>
      </c>
      <c r="O17" s="53">
        <v>0.7643287037037036</v>
      </c>
      <c r="P17" s="54"/>
      <c r="Q17" s="55"/>
      <c r="R17" s="58">
        <f t="shared" si="4"/>
        <v>0.5143287037037036</v>
      </c>
      <c r="S17" s="58">
        <f t="shared" si="5"/>
        <v>0.4937555555555555</v>
      </c>
      <c r="T17" s="112">
        <f t="shared" si="6"/>
        <v>0.004856739411744132</v>
      </c>
      <c r="U17" s="112">
        <f t="shared" si="7"/>
        <v>0.004662469835274367</v>
      </c>
      <c r="V17" s="56">
        <f t="shared" si="8"/>
        <v>1.0892129629629625</v>
      </c>
      <c r="W17" s="56">
        <f t="shared" si="9"/>
        <v>1.0456444444444442</v>
      </c>
      <c r="X17" s="112">
        <f t="shared" si="10"/>
        <v>0.004987238841405506</v>
      </c>
      <c r="Y17" s="112">
        <f t="shared" si="11"/>
        <v>0.004787749287749286</v>
      </c>
      <c r="Z17" s="57"/>
      <c r="AA17" s="53">
        <v>0.256944444444444</v>
      </c>
      <c r="AB17" s="53">
        <v>0.6544444444444445</v>
      </c>
      <c r="AC17" s="54"/>
      <c r="AD17" s="57"/>
      <c r="AE17" s="58">
        <f t="shared" si="12"/>
        <v>0.3975000000000005</v>
      </c>
      <c r="AF17" s="58">
        <f t="shared" si="13"/>
        <v>0.3816000000000005</v>
      </c>
      <c r="AG17" s="111">
        <f t="shared" si="14"/>
        <v>0.005125725338491303</v>
      </c>
      <c r="AH17" s="112">
        <f t="shared" si="15"/>
        <v>0.00492069632495165</v>
      </c>
      <c r="AI17" s="61">
        <f t="shared" si="16"/>
        <v>1.486712962962963</v>
      </c>
      <c r="AJ17" s="56">
        <f t="shared" si="17"/>
        <v>1.4272444444444448</v>
      </c>
      <c r="AK17" s="111">
        <f t="shared" si="18"/>
        <v>0.00502352749776301</v>
      </c>
      <c r="AL17" s="112">
        <f t="shared" si="19"/>
        <v>0.004822586397852492</v>
      </c>
    </row>
    <row r="18" spans="1:38" ht="12.75">
      <c r="A18" s="89">
        <v>10</v>
      </c>
      <c r="B18" s="24">
        <v>94</v>
      </c>
      <c r="C18" s="25" t="s">
        <v>111</v>
      </c>
      <c r="D18" s="87">
        <f>'[1]Linked List'!D85</f>
        <v>1</v>
      </c>
      <c r="E18" s="19">
        <v>0.260416666666667</v>
      </c>
      <c r="F18" s="19">
        <v>0.824375</v>
      </c>
      <c r="I18" s="16">
        <f t="shared" si="0"/>
        <v>0.5639583333333329</v>
      </c>
      <c r="J18" s="16">
        <f t="shared" si="1"/>
        <v>0.5639583333333329</v>
      </c>
      <c r="K18" s="109">
        <f t="shared" si="2"/>
        <v>0.005012962962962959</v>
      </c>
      <c r="L18" s="109">
        <f t="shared" si="3"/>
        <v>0.005012962962962959</v>
      </c>
      <c r="N18" s="19">
        <v>0.25</v>
      </c>
      <c r="O18" s="19">
        <v>0.7578125</v>
      </c>
      <c r="R18" s="20">
        <f t="shared" si="4"/>
        <v>0.5078125</v>
      </c>
      <c r="S18" s="20">
        <f t="shared" si="5"/>
        <v>0.5078125</v>
      </c>
      <c r="T18" s="112">
        <f t="shared" si="6"/>
        <v>0.004795207743153919</v>
      </c>
      <c r="U18" s="112">
        <f t="shared" si="7"/>
        <v>0.004795207743153919</v>
      </c>
      <c r="V18" s="16">
        <f t="shared" si="8"/>
        <v>1.071770833333333</v>
      </c>
      <c r="W18" s="16">
        <f t="shared" si="9"/>
        <v>1.071770833333333</v>
      </c>
      <c r="X18" s="112">
        <f t="shared" si="10"/>
        <v>0.004907375610500609</v>
      </c>
      <c r="Y18" s="112">
        <f t="shared" si="11"/>
        <v>0.004907375610500609</v>
      </c>
      <c r="Z18" s="18">
        <f>Mixed!Z38</f>
        <v>0</v>
      </c>
      <c r="AA18" s="53">
        <v>0.256944444444444</v>
      </c>
      <c r="AB18" s="19">
        <v>0.6070717592592593</v>
      </c>
      <c r="AC18" s="14">
        <f>Mixed!AC38</f>
        <v>0</v>
      </c>
      <c r="AD18" s="11">
        <f>Mixed!AD38</f>
        <v>0</v>
      </c>
      <c r="AE18" s="58">
        <f t="shared" si="12"/>
        <v>0.3501273148148153</v>
      </c>
      <c r="AF18" s="58">
        <f t="shared" si="13"/>
        <v>0.3501273148148153</v>
      </c>
      <c r="AG18" s="111">
        <f t="shared" si="14"/>
        <v>0.004514858991809353</v>
      </c>
      <c r="AH18" s="111">
        <f t="shared" si="15"/>
        <v>0.004514858991809353</v>
      </c>
      <c r="AI18" s="61">
        <f t="shared" si="16"/>
        <v>1.421898148148148</v>
      </c>
      <c r="AJ18" s="61">
        <f t="shared" si="17"/>
        <v>1.421898148148148</v>
      </c>
      <c r="AK18" s="111">
        <f t="shared" si="18"/>
        <v>0.004804521534543498</v>
      </c>
      <c r="AL18" s="112">
        <f t="shared" si="19"/>
        <v>0.004804521534543498</v>
      </c>
    </row>
    <row r="19" spans="1:38" ht="12.75">
      <c r="A19" s="89">
        <v>11</v>
      </c>
      <c r="B19" s="24">
        <v>96</v>
      </c>
      <c r="C19" s="25" t="s">
        <v>113</v>
      </c>
      <c r="D19" s="87">
        <f>'[1]Linked List'!D87</f>
        <v>0.9800000000000001</v>
      </c>
      <c r="E19" s="19">
        <v>0.260416666666667</v>
      </c>
      <c r="F19" s="19">
        <v>0.8447916666666666</v>
      </c>
      <c r="I19" s="16">
        <f t="shared" si="0"/>
        <v>0.5843749999999996</v>
      </c>
      <c r="J19" s="16">
        <f t="shared" si="1"/>
        <v>0.5726874999999997</v>
      </c>
      <c r="K19" s="109">
        <f t="shared" si="2"/>
        <v>0.005194444444444442</v>
      </c>
      <c r="L19" s="109">
        <f t="shared" si="3"/>
        <v>0.005090555555555553</v>
      </c>
      <c r="N19" s="19">
        <v>0.25</v>
      </c>
      <c r="O19" s="19">
        <v>0.7889467592592593</v>
      </c>
      <c r="R19" s="20">
        <f t="shared" si="4"/>
        <v>0.5389467592592593</v>
      </c>
      <c r="S19" s="20">
        <f t="shared" si="5"/>
        <v>0.5281678240740741</v>
      </c>
      <c r="T19" s="112">
        <f t="shared" si="6"/>
        <v>0.0050892045255831846</v>
      </c>
      <c r="U19" s="112">
        <f t="shared" si="7"/>
        <v>0.0049874204350715216</v>
      </c>
      <c r="V19" s="16">
        <f t="shared" si="8"/>
        <v>1.1233217592592588</v>
      </c>
      <c r="W19" s="16">
        <f t="shared" si="9"/>
        <v>1.100855324074074</v>
      </c>
      <c r="X19" s="112">
        <f t="shared" si="10"/>
        <v>0.00514341464862298</v>
      </c>
      <c r="Y19" s="112">
        <f t="shared" si="11"/>
        <v>0.005040546355650522</v>
      </c>
      <c r="AA19" s="53">
        <v>0.256944444444444</v>
      </c>
      <c r="AB19" s="19">
        <v>0.6145949074074074</v>
      </c>
      <c r="AE19" s="20">
        <f t="shared" si="12"/>
        <v>0.35765046296296343</v>
      </c>
      <c r="AF19" s="20">
        <f t="shared" si="13"/>
        <v>0.3504974537037042</v>
      </c>
      <c r="AG19" s="111">
        <f t="shared" si="14"/>
        <v>0.004611869283855105</v>
      </c>
      <c r="AH19" s="17">
        <f t="shared" si="15"/>
        <v>0.004519631898178005</v>
      </c>
      <c r="AI19" s="61">
        <f t="shared" si="16"/>
        <v>1.4809722222222224</v>
      </c>
      <c r="AJ19" s="16">
        <f t="shared" si="17"/>
        <v>1.4513527777777782</v>
      </c>
      <c r="AK19" s="111">
        <f t="shared" si="18"/>
        <v>0.005004129826734997</v>
      </c>
      <c r="AL19" s="112">
        <f t="shared" si="19"/>
        <v>0.004904047230200298</v>
      </c>
    </row>
    <row r="20" spans="1:38" ht="12.75">
      <c r="A20" s="89">
        <v>12</v>
      </c>
      <c r="B20" s="24">
        <v>81</v>
      </c>
      <c r="C20" s="25" t="s">
        <v>100</v>
      </c>
      <c r="D20" s="102">
        <f>'[1]Linked List'!D74</f>
        <v>1</v>
      </c>
      <c r="E20" s="19">
        <v>0.260416666666667</v>
      </c>
      <c r="F20" s="53">
        <v>0.8304398148148149</v>
      </c>
      <c r="G20" s="54"/>
      <c r="H20" s="55"/>
      <c r="I20" s="56">
        <f t="shared" si="0"/>
        <v>0.5700231481481479</v>
      </c>
      <c r="J20" s="56">
        <f t="shared" si="1"/>
        <v>0.5700231481481479</v>
      </c>
      <c r="K20" s="109">
        <f t="shared" si="2"/>
        <v>0.005066872427983537</v>
      </c>
      <c r="L20" s="109">
        <f t="shared" si="3"/>
        <v>0.005066872427983537</v>
      </c>
      <c r="N20" s="19">
        <v>0.25</v>
      </c>
      <c r="O20" s="19">
        <v>0.762638888888889</v>
      </c>
      <c r="R20" s="20">
        <f t="shared" si="4"/>
        <v>0.512638888888889</v>
      </c>
      <c r="S20" s="20">
        <f t="shared" si="5"/>
        <v>0.512638888888889</v>
      </c>
      <c r="T20" s="112">
        <f t="shared" si="6"/>
        <v>0.004840782709054664</v>
      </c>
      <c r="U20" s="112">
        <f t="shared" si="7"/>
        <v>0.004840782709054664</v>
      </c>
      <c r="V20" s="16">
        <f t="shared" si="8"/>
        <v>1.082662037037037</v>
      </c>
      <c r="W20" s="16">
        <f t="shared" si="9"/>
        <v>1.082662037037037</v>
      </c>
      <c r="X20" s="112">
        <f t="shared" si="10"/>
        <v>0.004957243759327093</v>
      </c>
      <c r="Y20" s="112">
        <f t="shared" si="11"/>
        <v>0.004957243759327093</v>
      </c>
      <c r="AA20" s="53">
        <v>0.256944444444444</v>
      </c>
      <c r="AB20" s="19">
        <v>0.6278819444444445</v>
      </c>
      <c r="AD20" s="15"/>
      <c r="AE20" s="20">
        <f t="shared" si="12"/>
        <v>0.3709375000000005</v>
      </c>
      <c r="AF20" s="20">
        <f t="shared" si="13"/>
        <v>0.3709375000000005</v>
      </c>
      <c r="AG20" s="111">
        <f t="shared" si="14"/>
        <v>0.004783204384268221</v>
      </c>
      <c r="AH20" s="17">
        <f t="shared" si="15"/>
        <v>0.004783204384268221</v>
      </c>
      <c r="AI20" s="61">
        <f t="shared" si="16"/>
        <v>1.4535995370370376</v>
      </c>
      <c r="AJ20" s="16">
        <f t="shared" si="17"/>
        <v>1.4535995370370376</v>
      </c>
      <c r="AK20" s="111">
        <f t="shared" si="18"/>
        <v>0.004911638915482472</v>
      </c>
      <c r="AL20" s="112">
        <f t="shared" si="19"/>
        <v>0.004911638915482472</v>
      </c>
    </row>
    <row r="21" spans="1:256" ht="12.75">
      <c r="A21" s="89">
        <v>13</v>
      </c>
      <c r="B21" s="24">
        <v>91</v>
      </c>
      <c r="C21" s="76" t="s">
        <v>109</v>
      </c>
      <c r="D21" s="21">
        <f>'[1]Linked List'!D83</f>
        <v>0.9620000000000001</v>
      </c>
      <c r="E21" s="19">
        <v>0.260416666666667</v>
      </c>
      <c r="F21" s="13">
        <v>0.871087962962963</v>
      </c>
      <c r="I21" s="16">
        <f t="shared" si="0"/>
        <v>0.6106712962962959</v>
      </c>
      <c r="J21" s="16">
        <f t="shared" si="1"/>
        <v>0.5874657870370367</v>
      </c>
      <c r="K21" s="109">
        <f t="shared" si="2"/>
        <v>0.005428189300411519</v>
      </c>
      <c r="L21" s="109">
        <f t="shared" si="3"/>
        <v>0.005221918106995882</v>
      </c>
      <c r="N21" s="19">
        <v>0.25</v>
      </c>
      <c r="O21" s="19">
        <v>0.7847800925925926</v>
      </c>
      <c r="R21" s="20">
        <f t="shared" si="4"/>
        <v>0.5347800925925926</v>
      </c>
      <c r="S21" s="20">
        <f t="shared" si="5"/>
        <v>0.5144584490740741</v>
      </c>
      <c r="T21" s="112">
        <f t="shared" si="6"/>
        <v>0.005049859231280383</v>
      </c>
      <c r="U21" s="112">
        <f t="shared" si="7"/>
        <v>0.004857964580491729</v>
      </c>
      <c r="V21" s="16">
        <f t="shared" si="8"/>
        <v>1.1454513888888886</v>
      </c>
      <c r="W21" s="16">
        <f t="shared" si="9"/>
        <v>1.1019242361111108</v>
      </c>
      <c r="X21" s="112">
        <f t="shared" si="10"/>
        <v>0.005244740791615791</v>
      </c>
      <c r="Y21" s="112">
        <f t="shared" si="11"/>
        <v>0.00504544064153439</v>
      </c>
      <c r="AA21" s="53">
        <v>0.256944444444444</v>
      </c>
      <c r="AB21" s="19">
        <v>0.6528587962962963</v>
      </c>
      <c r="AE21" s="20">
        <f t="shared" si="12"/>
        <v>0.3959143518518523</v>
      </c>
      <c r="AF21" s="20">
        <f t="shared" si="13"/>
        <v>0.38086960648148194</v>
      </c>
      <c r="AG21" s="111">
        <f t="shared" si="14"/>
        <v>0.0051052785538601205</v>
      </c>
      <c r="AH21" s="17">
        <f t="shared" si="15"/>
        <v>0.004911277968813436</v>
      </c>
      <c r="AI21" s="61">
        <f t="shared" si="16"/>
        <v>1.541365740740741</v>
      </c>
      <c r="AJ21" s="16">
        <f t="shared" si="17"/>
        <v>1.4827938425925926</v>
      </c>
      <c r="AK21" s="111">
        <f t="shared" si="18"/>
        <v>0.005208196454606322</v>
      </c>
      <c r="AL21" s="112">
        <f t="shared" si="19"/>
        <v>0.005010284989331281</v>
      </c>
      <c r="AT21" s="88">
        <f>Mixed!BB38</f>
        <v>0</v>
      </c>
      <c r="AU21" s="88">
        <f>Mixed!BC38</f>
        <v>0</v>
      </c>
      <c r="AV21" s="88">
        <f>Mixed!BD38</f>
        <v>0</v>
      </c>
      <c r="AW21" s="88">
        <f>Mixed!BE38</f>
        <v>0</v>
      </c>
      <c r="AX21" s="88">
        <f>Mixed!BF38</f>
        <v>0</v>
      </c>
      <c r="AY21" s="88">
        <f>Mixed!BG38</f>
        <v>0</v>
      </c>
      <c r="AZ21" s="88">
        <f>Mixed!BH38</f>
        <v>0</v>
      </c>
      <c r="BA21" s="88">
        <f>Mixed!BI38</f>
        <v>0</v>
      </c>
      <c r="BB21" s="88">
        <f>Mixed!BJ38</f>
        <v>0</v>
      </c>
      <c r="BC21" s="88">
        <f>Mixed!BK38</f>
        <v>0</v>
      </c>
      <c r="BD21" s="88">
        <f>Mixed!BL38</f>
        <v>0</v>
      </c>
      <c r="BE21" s="88">
        <f>Mixed!BM38</f>
        <v>0</v>
      </c>
      <c r="BF21" s="88">
        <f>Mixed!BN38</f>
        <v>0</v>
      </c>
      <c r="BG21" s="88">
        <f>Mixed!BO38</f>
        <v>0</v>
      </c>
      <c r="BH21" s="88">
        <f>Mixed!BP38</f>
        <v>0</v>
      </c>
      <c r="BI21" s="88">
        <f>Mixed!BQ38</f>
        <v>0</v>
      </c>
      <c r="BJ21" s="88">
        <f>Mixed!BR38</f>
        <v>0</v>
      </c>
      <c r="BK21" s="88">
        <f>Mixed!BS38</f>
        <v>0</v>
      </c>
      <c r="BL21" s="88">
        <f>Mixed!BT38</f>
        <v>0</v>
      </c>
      <c r="BM21" s="88">
        <f>Mixed!BU38</f>
        <v>0</v>
      </c>
      <c r="BN21" s="88">
        <f>Mixed!BV38</f>
        <v>0</v>
      </c>
      <c r="BO21" s="88">
        <f>Mixed!BW38</f>
        <v>0</v>
      </c>
      <c r="BP21" s="88">
        <f>Mixed!BX38</f>
        <v>0</v>
      </c>
      <c r="BQ21" s="88">
        <f>Mixed!BY38</f>
        <v>0</v>
      </c>
      <c r="BR21" s="88">
        <f>Mixed!BZ38</f>
        <v>0</v>
      </c>
      <c r="BS21" s="88">
        <f>Mixed!CA38</f>
        <v>0</v>
      </c>
      <c r="BT21" s="88">
        <f>Mixed!CB38</f>
        <v>0</v>
      </c>
      <c r="BU21" s="88">
        <f>Mixed!CC38</f>
        <v>0</v>
      </c>
      <c r="BV21" s="88">
        <f>Mixed!CD38</f>
        <v>0</v>
      </c>
      <c r="BW21" s="88">
        <f>Mixed!CE38</f>
        <v>0</v>
      </c>
      <c r="BX21" s="88">
        <f>Mixed!CF38</f>
        <v>0</v>
      </c>
      <c r="BY21" s="88">
        <f>Mixed!CG38</f>
        <v>0</v>
      </c>
      <c r="BZ21" s="88">
        <f>Mixed!CH38</f>
        <v>0</v>
      </c>
      <c r="CA21" s="88">
        <f>Mixed!CI38</f>
        <v>0</v>
      </c>
      <c r="CB21" s="88">
        <f>Mixed!CJ38</f>
        <v>0</v>
      </c>
      <c r="CC21" s="88">
        <f>Mixed!CK38</f>
        <v>0</v>
      </c>
      <c r="CD21" s="88">
        <f>Mixed!CL38</f>
        <v>0</v>
      </c>
      <c r="CE21" s="88">
        <f>Mixed!CM38</f>
        <v>0</v>
      </c>
      <c r="CF21" s="88">
        <f>Mixed!CN38</f>
        <v>0</v>
      </c>
      <c r="CG21" s="88">
        <f>Mixed!CO38</f>
        <v>0</v>
      </c>
      <c r="CH21" s="88">
        <f>Mixed!CP38</f>
        <v>0</v>
      </c>
      <c r="CI21" s="88">
        <f>Mixed!CQ38</f>
        <v>0</v>
      </c>
      <c r="CJ21" s="88">
        <f>Mixed!CR38</f>
        <v>0</v>
      </c>
      <c r="CK21" s="88">
        <f>Mixed!CS38</f>
        <v>0</v>
      </c>
      <c r="CL21" s="88">
        <f>Mixed!CT38</f>
        <v>0</v>
      </c>
      <c r="CM21" s="88">
        <f>Mixed!CU38</f>
        <v>0</v>
      </c>
      <c r="CN21" s="88">
        <f>Mixed!CV38</f>
        <v>0</v>
      </c>
      <c r="CO21" s="88">
        <f>Mixed!CW38</f>
        <v>0</v>
      </c>
      <c r="CP21" s="88">
        <f>Mixed!CX38</f>
        <v>0</v>
      </c>
      <c r="CQ21" s="88">
        <f>Mixed!CY38</f>
        <v>0</v>
      </c>
      <c r="CR21" s="88">
        <f>Mixed!CZ38</f>
        <v>0</v>
      </c>
      <c r="CS21" s="88">
        <f>Mixed!DA38</f>
        <v>0</v>
      </c>
      <c r="CT21" s="88">
        <f>Mixed!DB38</f>
        <v>0</v>
      </c>
      <c r="CU21" s="88">
        <f>Mixed!DC38</f>
        <v>0</v>
      </c>
      <c r="CV21" s="88">
        <f>Mixed!DD38</f>
        <v>0</v>
      </c>
      <c r="CW21" s="88">
        <f>Mixed!DE38</f>
        <v>0</v>
      </c>
      <c r="CX21" s="88">
        <f>Mixed!DF38</f>
        <v>0</v>
      </c>
      <c r="CY21" s="88">
        <f>Mixed!DG38</f>
        <v>0</v>
      </c>
      <c r="CZ21" s="88">
        <f>Mixed!DH38</f>
        <v>0</v>
      </c>
      <c r="DA21" s="88">
        <f>Mixed!DI38</f>
        <v>0</v>
      </c>
      <c r="DB21" s="88">
        <f>Mixed!DJ38</f>
        <v>0</v>
      </c>
      <c r="DC21" s="88">
        <f>Mixed!DK38</f>
        <v>0</v>
      </c>
      <c r="DD21" s="88">
        <f>Mixed!DL38</f>
        <v>0</v>
      </c>
      <c r="DE21" s="88">
        <f>Mixed!DM38</f>
        <v>0</v>
      </c>
      <c r="DF21" s="88">
        <f>Mixed!DN38</f>
        <v>0</v>
      </c>
      <c r="DG21" s="88">
        <f>Mixed!DO38</f>
        <v>0</v>
      </c>
      <c r="DH21" s="88">
        <f>Mixed!DP38</f>
        <v>0</v>
      </c>
      <c r="DI21" s="88">
        <f>Mixed!DQ38</f>
        <v>0</v>
      </c>
      <c r="DJ21" s="88">
        <f>Mixed!DR38</f>
        <v>0</v>
      </c>
      <c r="DK21" s="88">
        <f>Mixed!DS38</f>
        <v>0</v>
      </c>
      <c r="DL21" s="88">
        <f>Mixed!DT38</f>
        <v>0</v>
      </c>
      <c r="DM21" s="88">
        <f>Mixed!DU38</f>
        <v>0</v>
      </c>
      <c r="DN21" s="88">
        <f>Mixed!DV38</f>
        <v>0</v>
      </c>
      <c r="DO21" s="88">
        <f>Mixed!DW38</f>
        <v>0</v>
      </c>
      <c r="DP21" s="88">
        <f>Mixed!DX38</f>
        <v>0</v>
      </c>
      <c r="DQ21" s="88">
        <f>Mixed!DY38</f>
        <v>0</v>
      </c>
      <c r="DR21" s="88">
        <f>Mixed!DZ38</f>
        <v>0</v>
      </c>
      <c r="DS21" s="88">
        <f>Mixed!EA38</f>
        <v>0</v>
      </c>
      <c r="DT21" s="88">
        <f>Mixed!EB38</f>
        <v>0</v>
      </c>
      <c r="DU21" s="88">
        <f>Mixed!EC38</f>
        <v>0</v>
      </c>
      <c r="DV21" s="88">
        <f>Mixed!ED38</f>
        <v>0</v>
      </c>
      <c r="DW21" s="88">
        <f>Mixed!EE38</f>
        <v>0</v>
      </c>
      <c r="DX21" s="88">
        <f>Mixed!EF38</f>
        <v>0</v>
      </c>
      <c r="DY21" s="88">
        <f>Mixed!EG38</f>
        <v>0</v>
      </c>
      <c r="DZ21" s="88">
        <f>Mixed!EH38</f>
        <v>0</v>
      </c>
      <c r="EA21" s="88">
        <f>Mixed!EI38</f>
        <v>0</v>
      </c>
      <c r="EB21" s="88">
        <f>Mixed!EJ38</f>
        <v>0</v>
      </c>
      <c r="EC21" s="88">
        <f>Mixed!EK38</f>
        <v>0</v>
      </c>
      <c r="ED21" s="88">
        <f>Mixed!EL38</f>
        <v>0</v>
      </c>
      <c r="EE21" s="88">
        <f>Mixed!EM38</f>
        <v>0</v>
      </c>
      <c r="EF21" s="88">
        <f>Mixed!EN38</f>
        <v>0</v>
      </c>
      <c r="EG21" s="88">
        <f>Mixed!EO38</f>
        <v>0</v>
      </c>
      <c r="EH21" s="88">
        <f>Mixed!EP38</f>
        <v>0</v>
      </c>
      <c r="EI21" s="88">
        <f>Mixed!EQ38</f>
        <v>0</v>
      </c>
      <c r="EJ21" s="88">
        <f>Mixed!ER38</f>
        <v>0</v>
      </c>
      <c r="EK21" s="88">
        <f>Mixed!ES38</f>
        <v>0</v>
      </c>
      <c r="EL21" s="88">
        <f>Mixed!ET38</f>
        <v>0</v>
      </c>
      <c r="EM21" s="88">
        <f>Mixed!EU38</f>
        <v>0</v>
      </c>
      <c r="EN21" s="88">
        <f>Mixed!EV38</f>
        <v>0</v>
      </c>
      <c r="EO21" s="88">
        <f>Mixed!EW38</f>
        <v>0</v>
      </c>
      <c r="EP21" s="88">
        <f>Mixed!EX38</f>
        <v>0</v>
      </c>
      <c r="EQ21" s="88">
        <f>Mixed!EY38</f>
        <v>0</v>
      </c>
      <c r="ER21" s="88">
        <f>Mixed!EZ38</f>
        <v>0</v>
      </c>
      <c r="ES21" s="88">
        <f>Mixed!FA38</f>
        <v>0</v>
      </c>
      <c r="ET21" s="88">
        <f>Mixed!FB38</f>
        <v>0</v>
      </c>
      <c r="EU21" s="88">
        <f>Mixed!FC38</f>
        <v>0</v>
      </c>
      <c r="EV21" s="88">
        <f>Mixed!FD38</f>
        <v>0</v>
      </c>
      <c r="EW21" s="88">
        <f>Mixed!FE38</f>
        <v>0</v>
      </c>
      <c r="EX21" s="88">
        <f>Mixed!FF38</f>
        <v>0</v>
      </c>
      <c r="EY21" s="88">
        <f>Mixed!FG38</f>
        <v>0</v>
      </c>
      <c r="EZ21" s="88">
        <f>Mixed!FH38</f>
        <v>0</v>
      </c>
      <c r="FA21" s="88">
        <f>Mixed!FI38</f>
        <v>0</v>
      </c>
      <c r="FB21" s="88">
        <f>Mixed!FJ38</f>
        <v>0</v>
      </c>
      <c r="FC21" s="88">
        <f>Mixed!FK38</f>
        <v>0</v>
      </c>
      <c r="FD21" s="88">
        <f>Mixed!FL38</f>
        <v>0</v>
      </c>
      <c r="FE21" s="88">
        <f>Mixed!FM38</f>
        <v>0</v>
      </c>
      <c r="FF21" s="88">
        <f>Mixed!FN38</f>
        <v>0</v>
      </c>
      <c r="FG21" s="88">
        <f>Mixed!FO38</f>
        <v>0</v>
      </c>
      <c r="FH21" s="88">
        <f>Mixed!FP38</f>
        <v>0</v>
      </c>
      <c r="FI21" s="88">
        <f>Mixed!FQ38</f>
        <v>0</v>
      </c>
      <c r="FJ21" s="88">
        <f>Mixed!FR38</f>
        <v>0</v>
      </c>
      <c r="FK21" s="88">
        <f>Mixed!FS38</f>
        <v>0</v>
      </c>
      <c r="FL21" s="88">
        <f>Mixed!FT38</f>
        <v>0</v>
      </c>
      <c r="FM21" s="88">
        <f>Mixed!FU38</f>
        <v>0</v>
      </c>
      <c r="FN21" s="88">
        <f>Mixed!FV38</f>
        <v>0</v>
      </c>
      <c r="FO21" s="88">
        <f>Mixed!FW38</f>
        <v>0</v>
      </c>
      <c r="FP21" s="88">
        <f>Mixed!FX38</f>
        <v>0</v>
      </c>
      <c r="FQ21" s="88">
        <f>Mixed!FY38</f>
        <v>0</v>
      </c>
      <c r="FR21" s="88">
        <f>Mixed!FZ38</f>
        <v>0</v>
      </c>
      <c r="FS21" s="88">
        <f>Mixed!GA38</f>
        <v>0</v>
      </c>
      <c r="FT21" s="88">
        <f>Mixed!GB38</f>
        <v>0</v>
      </c>
      <c r="FU21" s="88">
        <f>Mixed!GC38</f>
        <v>0</v>
      </c>
      <c r="FV21" s="88">
        <f>Mixed!GD38</f>
        <v>0</v>
      </c>
      <c r="FW21" s="88">
        <f>Mixed!GE38</f>
        <v>0</v>
      </c>
      <c r="FX21" s="88">
        <f>Mixed!GF38</f>
        <v>0</v>
      </c>
      <c r="FY21" s="88">
        <f>Mixed!GG38</f>
        <v>0</v>
      </c>
      <c r="FZ21" s="88">
        <f>Mixed!GH38</f>
        <v>0</v>
      </c>
      <c r="GA21" s="88">
        <f>Mixed!GI38</f>
        <v>0</v>
      </c>
      <c r="GB21" s="88">
        <f>Mixed!GJ38</f>
        <v>0</v>
      </c>
      <c r="GC21" s="88">
        <f>Mixed!GK38</f>
        <v>0</v>
      </c>
      <c r="GD21" s="88">
        <f>Mixed!GL38</f>
        <v>0</v>
      </c>
      <c r="GE21" s="88">
        <f>Mixed!GM38</f>
        <v>0</v>
      </c>
      <c r="GF21" s="88">
        <f>Mixed!GN38</f>
        <v>0</v>
      </c>
      <c r="GG21" s="88">
        <f>Mixed!GO38</f>
        <v>0</v>
      </c>
      <c r="GH21" s="88">
        <f>Mixed!GP38</f>
        <v>0</v>
      </c>
      <c r="GI21" s="88">
        <f>Mixed!GQ38</f>
        <v>0</v>
      </c>
      <c r="GJ21" s="88">
        <f>Mixed!GR38</f>
        <v>0</v>
      </c>
      <c r="GK21" s="88">
        <f>Mixed!GS38</f>
        <v>0</v>
      </c>
      <c r="GL21" s="88">
        <f>Mixed!GT38</f>
        <v>0</v>
      </c>
      <c r="GM21" s="88">
        <f>Mixed!GU38</f>
        <v>0</v>
      </c>
      <c r="GN21" s="88">
        <f>Mixed!GV38</f>
        <v>0</v>
      </c>
      <c r="GO21" s="88">
        <f>Mixed!GW38</f>
        <v>0</v>
      </c>
      <c r="GP21" s="88">
        <f>Mixed!GX38</f>
        <v>0</v>
      </c>
      <c r="GQ21" s="88">
        <f>Mixed!GY38</f>
        <v>0</v>
      </c>
      <c r="GR21" s="88">
        <f>Mixed!GZ38</f>
        <v>0</v>
      </c>
      <c r="GS21" s="88">
        <f>Mixed!HA38</f>
        <v>0</v>
      </c>
      <c r="GT21" s="88">
        <f>Mixed!HB38</f>
        <v>0</v>
      </c>
      <c r="GU21" s="88">
        <f>Mixed!HC38</f>
        <v>0</v>
      </c>
      <c r="GV21" s="88">
        <f>Mixed!HD38</f>
        <v>0</v>
      </c>
      <c r="GW21" s="88">
        <f>Mixed!HE38</f>
        <v>0</v>
      </c>
      <c r="GX21" s="88">
        <f>Mixed!HF38</f>
        <v>0</v>
      </c>
      <c r="GY21" s="88">
        <f>Mixed!HG38</f>
        <v>0</v>
      </c>
      <c r="GZ21" s="88">
        <f>Mixed!HH38</f>
        <v>0</v>
      </c>
      <c r="HA21" s="88">
        <f>Mixed!HI38</f>
        <v>0</v>
      </c>
      <c r="HB21" s="88">
        <f>Mixed!HJ38</f>
        <v>0</v>
      </c>
      <c r="HC21" s="88">
        <f>Mixed!HK38</f>
        <v>0</v>
      </c>
      <c r="HD21" s="88">
        <f>Mixed!HL38</f>
        <v>0</v>
      </c>
      <c r="HE21" s="88">
        <f>Mixed!HM38</f>
        <v>0</v>
      </c>
      <c r="HF21" s="88">
        <f>Mixed!HN38</f>
        <v>0</v>
      </c>
      <c r="HG21" s="88">
        <f>Mixed!HO38</f>
        <v>0</v>
      </c>
      <c r="HH21" s="88">
        <f>Mixed!HP38</f>
        <v>0</v>
      </c>
      <c r="HI21" s="88">
        <f>Mixed!HQ38</f>
        <v>0</v>
      </c>
      <c r="HJ21" s="88">
        <f>Mixed!HR38</f>
        <v>0</v>
      </c>
      <c r="HK21" s="88">
        <f>Mixed!HS38</f>
        <v>0</v>
      </c>
      <c r="HL21" s="88">
        <f>Mixed!HT38</f>
        <v>0</v>
      </c>
      <c r="HM21" s="88">
        <f>Mixed!HU38</f>
        <v>0</v>
      </c>
      <c r="HN21" s="88">
        <f>Mixed!HV38</f>
        <v>0</v>
      </c>
      <c r="HO21" s="88">
        <f>Mixed!HW38</f>
        <v>0</v>
      </c>
      <c r="HP21" s="88">
        <f>Mixed!HX38</f>
        <v>0</v>
      </c>
      <c r="HQ21" s="88">
        <f>Mixed!HY38</f>
        <v>0</v>
      </c>
      <c r="HR21" s="88">
        <f>Mixed!HZ38</f>
        <v>0</v>
      </c>
      <c r="HS21" s="88">
        <f>Mixed!IA38</f>
        <v>0</v>
      </c>
      <c r="HT21" s="88">
        <f>Mixed!IB38</f>
        <v>0</v>
      </c>
      <c r="HU21" s="88">
        <f>Mixed!IC38</f>
        <v>0</v>
      </c>
      <c r="HV21" s="88">
        <f>Mixed!ID38</f>
        <v>0</v>
      </c>
      <c r="HW21" s="88">
        <f>Mixed!IE38</f>
        <v>0</v>
      </c>
      <c r="HX21" s="88">
        <f>Mixed!IF38</f>
        <v>0</v>
      </c>
      <c r="HY21" s="88">
        <f>Mixed!IG38</f>
        <v>0</v>
      </c>
      <c r="HZ21" s="88">
        <f>Mixed!IH38</f>
        <v>0</v>
      </c>
      <c r="IA21" s="88">
        <f>Mixed!II38</f>
        <v>0</v>
      </c>
      <c r="IB21" s="88">
        <f>Mixed!IJ38</f>
        <v>0</v>
      </c>
      <c r="IC21" s="88">
        <f>Mixed!IK38</f>
        <v>0</v>
      </c>
      <c r="ID21" s="88">
        <f>Mixed!IL38</f>
        <v>0</v>
      </c>
      <c r="IE21" s="88">
        <f>Mixed!IM38</f>
        <v>0</v>
      </c>
      <c r="IF21" s="88">
        <f>Mixed!IN38</f>
        <v>0</v>
      </c>
      <c r="IG21" s="88">
        <f>Mixed!IO38</f>
        <v>0</v>
      </c>
      <c r="IH21" s="88">
        <f>Mixed!IP38</f>
        <v>0</v>
      </c>
      <c r="II21" s="88">
        <f>Mixed!IQ38</f>
        <v>0</v>
      </c>
      <c r="IJ21" s="88">
        <f>Mixed!IR38</f>
        <v>0</v>
      </c>
      <c r="IK21" s="88">
        <f>Mixed!IS38</f>
        <v>0</v>
      </c>
      <c r="IL21" s="88">
        <f>Mixed!IT38</f>
        <v>0</v>
      </c>
      <c r="IM21" s="88">
        <f>Mixed!IU38</f>
        <v>0</v>
      </c>
      <c r="IN21" s="88">
        <f>Mixed!IV38</f>
        <v>0</v>
      </c>
      <c r="IO21" s="88" t="e">
        <f>Mixed!#REF!</f>
        <v>#REF!</v>
      </c>
      <c r="IP21" s="88" t="e">
        <f>Mixed!#REF!</f>
        <v>#REF!</v>
      </c>
      <c r="IQ21" s="88" t="e">
        <f>Mixed!#REF!</f>
        <v>#REF!</v>
      </c>
      <c r="IR21" s="88" t="e">
        <f>Mixed!#REF!</f>
        <v>#REF!</v>
      </c>
      <c r="IS21" s="88" t="e">
        <f>Mixed!#REF!</f>
        <v>#REF!</v>
      </c>
      <c r="IT21" s="88" t="e">
        <f>Mixed!#REF!</f>
        <v>#REF!</v>
      </c>
      <c r="IU21" s="88" t="e">
        <f>Mixed!#REF!</f>
        <v>#REF!</v>
      </c>
      <c r="IV21" s="88" t="e">
        <f>Mixed!#REF!</f>
        <v>#REF!</v>
      </c>
    </row>
    <row r="22" spans="1:38" ht="12.75">
      <c r="A22" s="89">
        <v>14</v>
      </c>
      <c r="B22" s="24">
        <v>79</v>
      </c>
      <c r="C22" s="25" t="s">
        <v>99</v>
      </c>
      <c r="D22" s="87">
        <f>'[1]Linked List'!D72</f>
        <v>0.9800000000000001</v>
      </c>
      <c r="E22" s="19">
        <v>0.260416666666667</v>
      </c>
      <c r="F22" s="19">
        <v>0.8638541666666667</v>
      </c>
      <c r="I22" s="16">
        <f t="shared" si="0"/>
        <v>0.6034374999999996</v>
      </c>
      <c r="J22" s="16">
        <f t="shared" si="1"/>
        <v>0.5913687499999997</v>
      </c>
      <c r="K22" s="109">
        <f t="shared" si="2"/>
        <v>0.005363888888888886</v>
      </c>
      <c r="L22" s="109">
        <f t="shared" si="3"/>
        <v>0.005256611111111108</v>
      </c>
      <c r="N22" s="19">
        <v>0.25</v>
      </c>
      <c r="O22" s="19">
        <v>0.7876388888888889</v>
      </c>
      <c r="R22" s="20">
        <f t="shared" si="4"/>
        <v>0.5376388888888889</v>
      </c>
      <c r="S22" s="20">
        <f t="shared" si="5"/>
        <v>0.5268861111111112</v>
      </c>
      <c r="T22" s="112">
        <f t="shared" si="6"/>
        <v>0.005076854474871472</v>
      </c>
      <c r="U22" s="112">
        <f t="shared" si="7"/>
        <v>0.0049753173853740425</v>
      </c>
      <c r="V22" s="16">
        <f t="shared" si="8"/>
        <v>1.1410763888888886</v>
      </c>
      <c r="W22" s="16">
        <f t="shared" si="9"/>
        <v>1.1182548611111107</v>
      </c>
      <c r="X22" s="112">
        <f t="shared" si="10"/>
        <v>0.005224708740333739</v>
      </c>
      <c r="Y22" s="112">
        <f t="shared" si="11"/>
        <v>0.005120214565527063</v>
      </c>
      <c r="AA22" s="53">
        <v>0.256944444444444</v>
      </c>
      <c r="AB22" s="19">
        <v>0.6336342592592593</v>
      </c>
      <c r="AE22" s="20">
        <f t="shared" si="12"/>
        <v>0.37668981481481534</v>
      </c>
      <c r="AF22" s="20">
        <f t="shared" si="13"/>
        <v>0.3691560185185191</v>
      </c>
      <c r="AG22" s="111">
        <f t="shared" si="14"/>
        <v>0.004857379946032435</v>
      </c>
      <c r="AH22" s="17">
        <f t="shared" si="15"/>
        <v>0.004760232347111787</v>
      </c>
      <c r="AI22" s="61">
        <f t="shared" si="16"/>
        <v>1.517766203703704</v>
      </c>
      <c r="AJ22" s="16">
        <f t="shared" si="17"/>
        <v>1.4874108796296297</v>
      </c>
      <c r="AK22" s="111">
        <f t="shared" si="18"/>
        <v>0.00512845481906979</v>
      </c>
      <c r="AL22" s="112">
        <f t="shared" si="19"/>
        <v>0.0050258857226883925</v>
      </c>
    </row>
    <row r="23" spans="1:38" s="59" customFormat="1" ht="12.75">
      <c r="A23" s="89">
        <v>15</v>
      </c>
      <c r="B23" s="24">
        <v>39</v>
      </c>
      <c r="C23" s="25" t="s">
        <v>64</v>
      </c>
      <c r="D23" s="79">
        <f>'[1]Linked List'!D32</f>
        <v>0.9700000000000001</v>
      </c>
      <c r="E23" s="99">
        <v>0.2604166666666667</v>
      </c>
      <c r="F23" s="99">
        <v>0.9225578703703704</v>
      </c>
      <c r="G23" s="67"/>
      <c r="H23" s="68"/>
      <c r="I23" s="90">
        <f t="shared" si="0"/>
        <v>0.6621412037037038</v>
      </c>
      <c r="J23" s="90">
        <f t="shared" si="1"/>
        <v>0.6422769675925927</v>
      </c>
      <c r="K23" s="114">
        <f t="shared" si="2"/>
        <v>0.005885699588477367</v>
      </c>
      <c r="L23" s="114">
        <f t="shared" si="3"/>
        <v>0.005709128600823046</v>
      </c>
      <c r="M23" s="18"/>
      <c r="N23" s="19">
        <v>0.25</v>
      </c>
      <c r="O23" s="19">
        <v>0.7657407407407407</v>
      </c>
      <c r="P23" s="14"/>
      <c r="Q23" s="15"/>
      <c r="R23" s="20">
        <f t="shared" si="4"/>
        <v>0.5157407407407407</v>
      </c>
      <c r="S23" s="20">
        <f t="shared" si="5"/>
        <v>0.5002685185185185</v>
      </c>
      <c r="T23" s="112">
        <f t="shared" si="6"/>
        <v>0.004870073094813416</v>
      </c>
      <c r="U23" s="112">
        <f t="shared" si="7"/>
        <v>0.004723970901969013</v>
      </c>
      <c r="V23" s="16">
        <f t="shared" si="8"/>
        <v>1.1778819444444446</v>
      </c>
      <c r="W23" s="16">
        <f t="shared" si="9"/>
        <v>1.142545486111111</v>
      </c>
      <c r="X23" s="112">
        <f t="shared" si="10"/>
        <v>0.005393232346357347</v>
      </c>
      <c r="Y23" s="112">
        <f t="shared" si="11"/>
        <v>0.0052314353759666254</v>
      </c>
      <c r="Z23" s="123"/>
      <c r="AA23" s="53">
        <v>0.256944444444444</v>
      </c>
      <c r="AB23" s="74">
        <v>0.6361805555555555</v>
      </c>
      <c r="AC23" s="72"/>
      <c r="AD23" s="73"/>
      <c r="AE23" s="75">
        <f t="shared" si="12"/>
        <v>0.37923611111111155</v>
      </c>
      <c r="AF23" s="75">
        <f t="shared" si="13"/>
        <v>0.36785902777777824</v>
      </c>
      <c r="AG23" s="111">
        <f t="shared" si="14"/>
        <v>0.0048902141987248425</v>
      </c>
      <c r="AH23" s="111">
        <f t="shared" si="15"/>
        <v>0.004743507772763098</v>
      </c>
      <c r="AI23" s="61">
        <f t="shared" si="16"/>
        <v>1.5571180555555562</v>
      </c>
      <c r="AJ23" s="61">
        <f t="shared" si="17"/>
        <v>1.5104045138888893</v>
      </c>
      <c r="AK23" s="111">
        <f t="shared" si="18"/>
        <v>0.005261422725310209</v>
      </c>
      <c r="AL23" s="112">
        <f t="shared" si="19"/>
        <v>0.0051035800435509015</v>
      </c>
    </row>
    <row r="24" spans="1:38" s="59" customFormat="1" ht="12.75">
      <c r="A24" s="89">
        <v>16</v>
      </c>
      <c r="B24" s="24">
        <v>93</v>
      </c>
      <c r="C24" s="25" t="s">
        <v>110</v>
      </c>
      <c r="D24" s="87">
        <f>'[1]Linked List'!D84</f>
        <v>0.8949999999999999</v>
      </c>
      <c r="E24" s="19">
        <v>0.260416666666667</v>
      </c>
      <c r="F24" s="19">
        <v>0.9451620370370369</v>
      </c>
      <c r="G24" s="14"/>
      <c r="H24" s="15"/>
      <c r="I24" s="16">
        <f t="shared" si="0"/>
        <v>0.6847453703703699</v>
      </c>
      <c r="J24" s="16">
        <f t="shared" si="1"/>
        <v>0.612847106481481</v>
      </c>
      <c r="K24" s="109">
        <f t="shared" si="2"/>
        <v>0.006086625514403287</v>
      </c>
      <c r="L24" s="109">
        <f t="shared" si="3"/>
        <v>0.005447529835390943</v>
      </c>
      <c r="M24" s="18"/>
      <c r="N24" s="19">
        <v>0.25</v>
      </c>
      <c r="O24" s="19">
        <v>0.8502893518518518</v>
      </c>
      <c r="P24" s="14"/>
      <c r="Q24" s="15"/>
      <c r="R24" s="20">
        <f t="shared" si="4"/>
        <v>0.6002893518518518</v>
      </c>
      <c r="S24" s="20">
        <f t="shared" si="5"/>
        <v>0.5372589699074073</v>
      </c>
      <c r="T24" s="112">
        <f t="shared" si="6"/>
        <v>0.00566845469170776</v>
      </c>
      <c r="U24" s="112">
        <f t="shared" si="7"/>
        <v>0.005073266949078444</v>
      </c>
      <c r="V24" s="16">
        <f t="shared" si="8"/>
        <v>1.2850347222222216</v>
      </c>
      <c r="W24" s="16">
        <f t="shared" si="9"/>
        <v>1.1501060763888882</v>
      </c>
      <c r="X24" s="112">
        <f t="shared" si="10"/>
        <v>0.005883858618233615</v>
      </c>
      <c r="Y24" s="112">
        <f t="shared" si="11"/>
        <v>0.005266053463319085</v>
      </c>
      <c r="Z24" s="18"/>
      <c r="AA24" s="53">
        <v>0.256944444444444</v>
      </c>
      <c r="AB24" s="19">
        <v>0.6597916666666667</v>
      </c>
      <c r="AC24" s="14"/>
      <c r="AD24" s="15"/>
      <c r="AE24" s="20">
        <f t="shared" si="12"/>
        <v>0.4028472222222227</v>
      </c>
      <c r="AF24" s="20">
        <f t="shared" si="13"/>
        <v>0.3605482638888893</v>
      </c>
      <c r="AG24" s="111">
        <f t="shared" si="14"/>
        <v>0.0051946772691453605</v>
      </c>
      <c r="AH24" s="17">
        <f t="shared" si="15"/>
        <v>0.0046492361558850975</v>
      </c>
      <c r="AI24" s="61">
        <f t="shared" si="16"/>
        <v>1.6878819444444444</v>
      </c>
      <c r="AJ24" s="16">
        <f t="shared" si="17"/>
        <v>1.5106543402777775</v>
      </c>
      <c r="AK24" s="111">
        <f t="shared" si="18"/>
        <v>0.005703267256105573</v>
      </c>
      <c r="AL24" s="112">
        <f t="shared" si="19"/>
        <v>0.005104424194214487</v>
      </c>
    </row>
    <row r="25" spans="1:38" s="59" customFormat="1" ht="12.75">
      <c r="A25" s="89">
        <v>17</v>
      </c>
      <c r="B25" s="24">
        <v>68</v>
      </c>
      <c r="C25" s="25" t="s">
        <v>92</v>
      </c>
      <c r="D25" s="120">
        <f>'[1]Linked List'!D62</f>
        <v>0.959</v>
      </c>
      <c r="E25" s="19">
        <v>0.260416666666667</v>
      </c>
      <c r="F25" s="19">
        <v>0.8957060185185185</v>
      </c>
      <c r="G25" s="14"/>
      <c r="H25" s="15"/>
      <c r="I25" s="16">
        <f t="shared" si="0"/>
        <v>0.6352893518518514</v>
      </c>
      <c r="J25" s="16">
        <f t="shared" si="1"/>
        <v>0.6092424884259255</v>
      </c>
      <c r="K25" s="109">
        <f t="shared" si="2"/>
        <v>0.005647016460905346</v>
      </c>
      <c r="L25" s="109">
        <f t="shared" si="3"/>
        <v>0.005415488786008227</v>
      </c>
      <c r="M25" s="18"/>
      <c r="N25" s="19">
        <v>0.25</v>
      </c>
      <c r="O25" s="19">
        <v>0.8072569444444445</v>
      </c>
      <c r="P25" s="14"/>
      <c r="Q25" s="15"/>
      <c r="R25" s="20">
        <f t="shared" si="4"/>
        <v>0.5572569444444445</v>
      </c>
      <c r="S25" s="20">
        <f t="shared" si="5"/>
        <v>0.5344094097222223</v>
      </c>
      <c r="T25" s="112">
        <f t="shared" si="6"/>
        <v>0.005262105235547162</v>
      </c>
      <c r="U25" s="112">
        <f t="shared" si="7"/>
        <v>0.005046358920889729</v>
      </c>
      <c r="V25" s="16">
        <f t="shared" si="8"/>
        <v>1.192546296296296</v>
      </c>
      <c r="W25" s="16">
        <f t="shared" si="9"/>
        <v>1.1436518981481478</v>
      </c>
      <c r="X25" s="112">
        <f t="shared" si="10"/>
        <v>0.00546037681454348</v>
      </c>
      <c r="Y25" s="112">
        <f t="shared" si="11"/>
        <v>0.0052365013651471965</v>
      </c>
      <c r="Z25" s="18"/>
      <c r="AA25" s="53">
        <v>0.256944444444444</v>
      </c>
      <c r="AB25" s="19">
        <v>0.6461111111111111</v>
      </c>
      <c r="AC25" s="14"/>
      <c r="AD25" s="11"/>
      <c r="AE25" s="20">
        <f t="shared" si="12"/>
        <v>0.3891666666666671</v>
      </c>
      <c r="AF25" s="20">
        <f t="shared" si="13"/>
        <v>0.3732108333333337</v>
      </c>
      <c r="AG25" s="111">
        <f t="shared" si="14"/>
        <v>0.005018267784225237</v>
      </c>
      <c r="AH25" s="17">
        <f t="shared" si="15"/>
        <v>0.004812518805072001</v>
      </c>
      <c r="AI25" s="61">
        <f t="shared" si="16"/>
        <v>1.5817129629629632</v>
      </c>
      <c r="AJ25" s="16">
        <f t="shared" si="17"/>
        <v>1.5168627314814815</v>
      </c>
      <c r="AK25" s="111">
        <f t="shared" si="18"/>
        <v>0.005344527666710469</v>
      </c>
      <c r="AL25" s="112">
        <f t="shared" si="19"/>
        <v>0.005125402032375339</v>
      </c>
    </row>
    <row r="26" spans="1:38" ht="12.75">
      <c r="A26" s="89">
        <v>18</v>
      </c>
      <c r="B26" s="24">
        <v>67</v>
      </c>
      <c r="C26" s="25" t="s">
        <v>91</v>
      </c>
      <c r="D26" s="121">
        <f>'[1]Linked List'!D61</f>
        <v>0.99</v>
      </c>
      <c r="E26" s="19">
        <v>0.260416666666667</v>
      </c>
      <c r="F26" s="53">
        <v>0.9109027777777778</v>
      </c>
      <c r="G26" s="54"/>
      <c r="H26" s="55"/>
      <c r="I26" s="56">
        <f t="shared" si="0"/>
        <v>0.6504861111111109</v>
      </c>
      <c r="J26" s="56">
        <f t="shared" si="1"/>
        <v>0.6439812499999997</v>
      </c>
      <c r="K26" s="109">
        <f t="shared" si="2"/>
        <v>0.0057820987654320965</v>
      </c>
      <c r="L26" s="109">
        <f t="shared" si="3"/>
        <v>0.005724277777777775</v>
      </c>
      <c r="N26" s="19">
        <f>Mixed!N38</f>
        <v>0.25</v>
      </c>
      <c r="O26" s="19">
        <v>0.8050810185185185</v>
      </c>
      <c r="R26" s="20">
        <f>Mixed!R38</f>
        <v>0.6833333333333332</v>
      </c>
      <c r="S26" s="20">
        <f>Mixed!S38</f>
        <v>0.6191</v>
      </c>
      <c r="T26" s="112">
        <f t="shared" si="6"/>
        <v>0.006452628265659426</v>
      </c>
      <c r="U26" s="112">
        <f t="shared" si="7"/>
        <v>0.00584608120868744</v>
      </c>
      <c r="V26" s="16">
        <f>Mixed!V38</f>
        <v>1.4340277777800412</v>
      </c>
      <c r="W26" s="16">
        <f>Mixed!W38</f>
        <v>1.2992291666687175</v>
      </c>
      <c r="X26" s="112">
        <f>Mixed!X38</f>
        <v>0.0065660612535716175</v>
      </c>
      <c r="Y26" s="112">
        <f>Mixed!Y38</f>
        <v>0.005948851495735885</v>
      </c>
      <c r="AA26" s="53">
        <v>0.256944444444444</v>
      </c>
      <c r="AB26" s="19">
        <v>0.6430324074074074</v>
      </c>
      <c r="AE26" s="58">
        <f t="shared" si="12"/>
        <v>0.38608796296296344</v>
      </c>
      <c r="AF26" s="58">
        <f t="shared" si="13"/>
        <v>0.3822270833333338</v>
      </c>
      <c r="AG26" s="111">
        <f t="shared" si="14"/>
        <v>0.0049785681877880525</v>
      </c>
      <c r="AH26" s="112">
        <f t="shared" si="15"/>
        <v>0.004928782505910171</v>
      </c>
      <c r="AI26" s="61">
        <f t="shared" si="16"/>
        <v>1.8201157407430046</v>
      </c>
      <c r="AJ26" s="56">
        <f t="shared" si="17"/>
        <v>1.6814562500020513</v>
      </c>
      <c r="AK26" s="111">
        <f t="shared" si="18"/>
        <v>0.006150078529288747</v>
      </c>
      <c r="AL26" s="112">
        <f t="shared" si="19"/>
        <v>0.005681555161351754</v>
      </c>
    </row>
    <row r="27" spans="1:38" ht="12.75">
      <c r="A27" s="89">
        <v>19</v>
      </c>
      <c r="B27" s="24">
        <v>78</v>
      </c>
      <c r="C27" s="25" t="s">
        <v>120</v>
      </c>
      <c r="D27" s="87">
        <f>'[1]Linked List'!D71</f>
        <v>0.9650000000000001</v>
      </c>
      <c r="E27" s="19">
        <v>0.260416666666667</v>
      </c>
      <c r="F27" s="19">
        <v>0.9041203703703703</v>
      </c>
      <c r="I27" s="16">
        <f t="shared" si="0"/>
        <v>0.6437037037037032</v>
      </c>
      <c r="J27" s="16">
        <f t="shared" si="1"/>
        <v>0.6211740740740737</v>
      </c>
      <c r="K27" s="109">
        <f t="shared" si="2"/>
        <v>0.005721810699588473</v>
      </c>
      <c r="L27" s="109">
        <f t="shared" si="3"/>
        <v>0.005521547325102877</v>
      </c>
      <c r="N27" s="19">
        <v>0.25</v>
      </c>
      <c r="O27" s="19">
        <v>0.8175231481481481</v>
      </c>
      <c r="R27" s="20">
        <f aca="true" t="shared" si="20" ref="R27:R49">O27-N27</f>
        <v>0.5675231481481481</v>
      </c>
      <c r="S27" s="20">
        <f aca="true" t="shared" si="21" ref="S27:S49">(R27*D27)+P27</f>
        <v>0.5476598379629629</v>
      </c>
      <c r="T27" s="112">
        <f t="shared" si="6"/>
        <v>0.0053590476690098966</v>
      </c>
      <c r="U27" s="112">
        <f t="shared" si="7"/>
        <v>0.005171481000594551</v>
      </c>
      <c r="V27" s="16">
        <f aca="true" t="shared" si="22" ref="V27:V49">I27+R27</f>
        <v>1.2112268518518512</v>
      </c>
      <c r="W27" s="16">
        <f aca="true" t="shared" si="23" ref="W27:W49">J27+S27</f>
        <v>1.1688339120370366</v>
      </c>
      <c r="X27" s="112">
        <f aca="true" t="shared" si="24" ref="X27:X49">V27/218.4</f>
        <v>0.005545910493827157</v>
      </c>
      <c r="Y27" s="112">
        <f aca="true" t="shared" si="25" ref="Y27:Y49">(W27)/218.4</f>
        <v>0.0053518036265432075</v>
      </c>
      <c r="Z27" s="28"/>
      <c r="AA27" s="53">
        <v>0.256944444444444</v>
      </c>
      <c r="AB27" s="29">
        <v>0.6392939814814814</v>
      </c>
      <c r="AC27" s="26"/>
      <c r="AD27" s="27"/>
      <c r="AE27" s="95">
        <f t="shared" si="12"/>
        <v>0.38234953703703745</v>
      </c>
      <c r="AF27" s="95">
        <f t="shared" si="13"/>
        <v>0.3689673032407412</v>
      </c>
      <c r="AG27" s="111">
        <f t="shared" si="14"/>
        <v>0.004930361534971469</v>
      </c>
      <c r="AH27" s="109">
        <f t="shared" si="15"/>
        <v>0.004757798881247469</v>
      </c>
      <c r="AI27" s="61">
        <f t="shared" si="16"/>
        <v>1.5935763888888888</v>
      </c>
      <c r="AJ27" s="94">
        <f t="shared" si="17"/>
        <v>1.5378012152777778</v>
      </c>
      <c r="AK27" s="111">
        <f t="shared" si="18"/>
        <v>0.005384613579621182</v>
      </c>
      <c r="AL27" s="112">
        <f t="shared" si="19"/>
        <v>0.005196152104334441</v>
      </c>
    </row>
    <row r="28" spans="1:38" ht="12.75">
      <c r="A28" s="89">
        <v>20</v>
      </c>
      <c r="B28" s="24">
        <v>76</v>
      </c>
      <c r="C28" s="25" t="s">
        <v>121</v>
      </c>
      <c r="D28" s="133">
        <f>'[1]Linked List'!D70</f>
        <v>0.9200000000000002</v>
      </c>
      <c r="E28" s="19">
        <v>0.260416666666667</v>
      </c>
      <c r="F28" s="29">
        <v>0.9791782407407408</v>
      </c>
      <c r="G28" s="26"/>
      <c r="H28" s="27"/>
      <c r="I28" s="94">
        <f t="shared" si="0"/>
        <v>0.7187615740740738</v>
      </c>
      <c r="J28" s="94">
        <f t="shared" si="1"/>
        <v>0.661260648148148</v>
      </c>
      <c r="K28" s="109">
        <f t="shared" si="2"/>
        <v>0.006388991769547323</v>
      </c>
      <c r="L28" s="109">
        <f t="shared" si="3"/>
        <v>0.005877872427983538</v>
      </c>
      <c r="M28" s="28"/>
      <c r="N28" s="19">
        <v>0.25</v>
      </c>
      <c r="O28" s="19">
        <v>0.8221296296296297</v>
      </c>
      <c r="R28" s="20">
        <f t="shared" si="20"/>
        <v>0.5721296296296297</v>
      </c>
      <c r="S28" s="20">
        <f t="shared" si="21"/>
        <v>0.5263592592592594</v>
      </c>
      <c r="T28" s="112">
        <f t="shared" si="6"/>
        <v>0.005402546077711328</v>
      </c>
      <c r="U28" s="112">
        <f t="shared" si="7"/>
        <v>0.004970342391494423</v>
      </c>
      <c r="V28" s="16">
        <f t="shared" si="22"/>
        <v>1.2908912037037035</v>
      </c>
      <c r="W28" s="16">
        <f t="shared" si="23"/>
        <v>1.1876199074074074</v>
      </c>
      <c r="X28" s="112">
        <f t="shared" si="24"/>
        <v>0.005910674009632342</v>
      </c>
      <c r="Y28" s="112">
        <f t="shared" si="25"/>
        <v>0.005437820088861755</v>
      </c>
      <c r="AA28" s="53">
        <v>0.256944444444444</v>
      </c>
      <c r="AB28" s="19">
        <v>0.6585763888888889</v>
      </c>
      <c r="AE28" s="20">
        <f t="shared" si="12"/>
        <v>0.40163194444444494</v>
      </c>
      <c r="AF28" s="20">
        <f t="shared" si="13"/>
        <v>0.3695013888888894</v>
      </c>
      <c r="AG28" s="111">
        <f t="shared" si="14"/>
        <v>0.005179006375814893</v>
      </c>
      <c r="AH28" s="17">
        <f t="shared" si="15"/>
        <v>0.004764685865749702</v>
      </c>
      <c r="AI28" s="61">
        <f t="shared" si="16"/>
        <v>1.6925231481481484</v>
      </c>
      <c r="AJ28" s="16">
        <f t="shared" si="17"/>
        <v>1.5571212962962968</v>
      </c>
      <c r="AK28" s="111">
        <f t="shared" si="18"/>
        <v>0.005718949647400401</v>
      </c>
      <c r="AL28" s="112">
        <f t="shared" si="19"/>
        <v>0.005261433675608369</v>
      </c>
    </row>
    <row r="29" spans="1:38" ht="12.75">
      <c r="A29" s="89">
        <v>21</v>
      </c>
      <c r="B29" s="24">
        <v>45</v>
      </c>
      <c r="C29" s="140" t="s">
        <v>119</v>
      </c>
      <c r="D29" s="11">
        <f>'[1]Handicap Worksheets'!$H$1459</f>
        <v>0.9700000000000001</v>
      </c>
      <c r="E29" s="19">
        <v>0.260416666666667</v>
      </c>
      <c r="F29" s="19">
        <v>0.876388888888889</v>
      </c>
      <c r="I29" s="16">
        <f t="shared" si="0"/>
        <v>0.6159722222222219</v>
      </c>
      <c r="J29" s="16">
        <f t="shared" si="1"/>
        <v>0.5974930555555553</v>
      </c>
      <c r="K29" s="109">
        <f t="shared" si="2"/>
        <v>0.005475308641975306</v>
      </c>
      <c r="L29" s="109">
        <f t="shared" si="3"/>
        <v>0.005311049382716047</v>
      </c>
      <c r="N29" s="19">
        <v>0.25</v>
      </c>
      <c r="O29" s="53">
        <v>0.8205092592592593</v>
      </c>
      <c r="P29" s="54"/>
      <c r="Q29" s="55"/>
      <c r="R29" s="58">
        <f t="shared" si="20"/>
        <v>0.5705092592592593</v>
      </c>
      <c r="S29" s="58">
        <f t="shared" si="21"/>
        <v>0.5533939814814816</v>
      </c>
      <c r="T29" s="112">
        <f t="shared" si="6"/>
        <v>0.005387245129926906</v>
      </c>
      <c r="U29" s="112">
        <f t="shared" si="7"/>
        <v>0.005225627776029099</v>
      </c>
      <c r="V29" s="56">
        <f t="shared" si="22"/>
        <v>1.1864814814814812</v>
      </c>
      <c r="W29" s="56">
        <f t="shared" si="23"/>
        <v>1.150887037037037</v>
      </c>
      <c r="X29" s="112">
        <f t="shared" si="24"/>
        <v>0.005432607515940848</v>
      </c>
      <c r="Y29" s="112">
        <f t="shared" si="25"/>
        <v>0.005269629290462623</v>
      </c>
      <c r="AA29" s="53">
        <v>0.256944444444444</v>
      </c>
      <c r="AB29" s="19">
        <v>0.677800925925926</v>
      </c>
      <c r="AE29" s="20">
        <f t="shared" si="12"/>
        <v>0.420856481481482</v>
      </c>
      <c r="AF29" s="20">
        <f t="shared" si="13"/>
        <v>0.4082307870370376</v>
      </c>
      <c r="AG29" s="111">
        <f t="shared" si="14"/>
        <v>0.0054269049836425795</v>
      </c>
      <c r="AH29" s="17">
        <f t="shared" si="15"/>
        <v>0.005264097834133302</v>
      </c>
      <c r="AI29" s="61">
        <f t="shared" si="16"/>
        <v>1.6073379629629634</v>
      </c>
      <c r="AJ29" s="16">
        <f t="shared" si="17"/>
        <v>1.5591178240740746</v>
      </c>
      <c r="AK29" s="111">
        <f t="shared" si="18"/>
        <v>0.005431113238597613</v>
      </c>
      <c r="AL29" s="112">
        <f t="shared" si="19"/>
        <v>0.005268179841439685</v>
      </c>
    </row>
    <row r="30" spans="1:38" ht="12.75">
      <c r="A30" s="89">
        <v>22</v>
      </c>
      <c r="B30" s="24">
        <v>65</v>
      </c>
      <c r="C30" s="25" t="s">
        <v>89</v>
      </c>
      <c r="D30" s="121">
        <f>'[1]Linked List'!D59</f>
        <v>0.89</v>
      </c>
      <c r="E30" s="19">
        <v>0.2604166666666667</v>
      </c>
      <c r="F30" s="53">
        <v>0.8615046296296297</v>
      </c>
      <c r="G30" s="54"/>
      <c r="H30" s="55"/>
      <c r="I30" s="56">
        <f t="shared" si="0"/>
        <v>0.6010879629629631</v>
      </c>
      <c r="J30" s="56">
        <f t="shared" si="1"/>
        <v>0.5349682870370371</v>
      </c>
      <c r="K30" s="109">
        <f t="shared" si="2"/>
        <v>0.005343004115226338</v>
      </c>
      <c r="L30" s="109">
        <f t="shared" si="3"/>
        <v>0.004755273662551442</v>
      </c>
      <c r="N30" s="19">
        <v>0.25</v>
      </c>
      <c r="O30" s="19">
        <v>0.9326273148148148</v>
      </c>
      <c r="R30" s="20">
        <f t="shared" si="20"/>
        <v>0.6826273148148148</v>
      </c>
      <c r="S30" s="20">
        <f t="shared" si="21"/>
        <v>0.6075383101851851</v>
      </c>
      <c r="T30" s="112">
        <f t="shared" si="6"/>
        <v>0.006445961424124785</v>
      </c>
      <c r="U30" s="112">
        <f t="shared" si="7"/>
        <v>0.005736905667471058</v>
      </c>
      <c r="V30" s="16">
        <f t="shared" si="22"/>
        <v>1.2837152777777778</v>
      </c>
      <c r="W30" s="16">
        <f t="shared" si="23"/>
        <v>1.1425065972222224</v>
      </c>
      <c r="X30" s="112">
        <f t="shared" si="24"/>
        <v>0.0058778172059422065</v>
      </c>
      <c r="Y30" s="112">
        <f t="shared" si="25"/>
        <v>0.005231257313288564</v>
      </c>
      <c r="AA30" s="53">
        <v>0.256944444444444</v>
      </c>
      <c r="AB30" s="19">
        <v>0.7386458333333333</v>
      </c>
      <c r="AE30" s="20">
        <f t="shared" si="12"/>
        <v>0.48170138888888936</v>
      </c>
      <c r="AF30" s="20">
        <f t="shared" si="13"/>
        <v>0.42871423611111154</v>
      </c>
      <c r="AG30" s="111">
        <f t="shared" si="14"/>
        <v>0.0062114943763879995</v>
      </c>
      <c r="AH30" s="17">
        <f t="shared" si="15"/>
        <v>0.00552822999498532</v>
      </c>
      <c r="AI30" s="61">
        <f t="shared" si="16"/>
        <v>1.7654166666666673</v>
      </c>
      <c r="AJ30" s="16">
        <f t="shared" si="17"/>
        <v>1.571220833333334</v>
      </c>
      <c r="AK30" s="111">
        <f t="shared" si="18"/>
        <v>0.005965253139606918</v>
      </c>
      <c r="AL30" s="112">
        <f t="shared" si="19"/>
        <v>0.005309075294250157</v>
      </c>
    </row>
    <row r="31" spans="1:38" ht="12.75">
      <c r="A31" s="89">
        <v>23</v>
      </c>
      <c r="B31" s="24">
        <v>87</v>
      </c>
      <c r="C31" s="25" t="s">
        <v>105</v>
      </c>
      <c r="D31" s="102">
        <f>'[1]Linked List'!D79</f>
        <v>0.9949999999999999</v>
      </c>
      <c r="E31" s="19">
        <v>0.260416666666667</v>
      </c>
      <c r="F31" s="53">
        <v>0.8869444444444444</v>
      </c>
      <c r="G31" s="54"/>
      <c r="H31" s="55"/>
      <c r="I31" s="56">
        <f t="shared" si="0"/>
        <v>0.6265277777777774</v>
      </c>
      <c r="J31" s="56">
        <f t="shared" si="1"/>
        <v>0.6233951388888884</v>
      </c>
      <c r="K31" s="109">
        <f t="shared" si="2"/>
        <v>0.005569135802469132</v>
      </c>
      <c r="L31" s="109">
        <f t="shared" si="3"/>
        <v>0.005541290123456786</v>
      </c>
      <c r="N31" s="19">
        <v>0.25</v>
      </c>
      <c r="O31" s="19">
        <v>0.8050810185185185</v>
      </c>
      <c r="R31" s="20">
        <f t="shared" si="20"/>
        <v>0.5550810185185185</v>
      </c>
      <c r="S31" s="20">
        <f t="shared" si="21"/>
        <v>0.5523056134259259</v>
      </c>
      <c r="T31" s="112">
        <f t="shared" si="6"/>
        <v>0.005241558248522365</v>
      </c>
      <c r="U31" s="112">
        <f t="shared" si="7"/>
        <v>0.005215350457279753</v>
      </c>
      <c r="V31" s="16">
        <f t="shared" si="22"/>
        <v>1.1816087962962958</v>
      </c>
      <c r="W31" s="16">
        <f t="shared" si="23"/>
        <v>1.1757007523148144</v>
      </c>
      <c r="X31" s="112">
        <f t="shared" si="24"/>
        <v>0.005410296686338351</v>
      </c>
      <c r="Y31" s="112">
        <f t="shared" si="25"/>
        <v>0.005383245202906659</v>
      </c>
      <c r="Z31" s="57"/>
      <c r="AA31" s="53">
        <v>0.256944444444444</v>
      </c>
      <c r="AB31" s="53">
        <v>0.6550231481481482</v>
      </c>
      <c r="AC31" s="54"/>
      <c r="AD31" s="57"/>
      <c r="AE31" s="58">
        <f t="shared" si="12"/>
        <v>0.39807870370370424</v>
      </c>
      <c r="AF31" s="58">
        <f t="shared" si="13"/>
        <v>0.3960883101851857</v>
      </c>
      <c r="AG31" s="111">
        <f t="shared" si="14"/>
        <v>0.0051331876686486685</v>
      </c>
      <c r="AH31" s="112">
        <f t="shared" si="15"/>
        <v>0.005107521730305425</v>
      </c>
      <c r="AI31" s="61">
        <f t="shared" si="16"/>
        <v>1.5796875</v>
      </c>
      <c r="AJ31" s="56">
        <f t="shared" si="17"/>
        <v>1.5717890625000002</v>
      </c>
      <c r="AK31" s="111">
        <f t="shared" si="18"/>
        <v>0.005337683730359858</v>
      </c>
      <c r="AL31" s="112">
        <f t="shared" si="19"/>
        <v>0.005310995311708059</v>
      </c>
    </row>
    <row r="32" spans="1:38" ht="12.75">
      <c r="A32" s="89">
        <v>24</v>
      </c>
      <c r="B32" s="24">
        <v>88</v>
      </c>
      <c r="C32" s="25" t="s">
        <v>106</v>
      </c>
      <c r="D32" s="87">
        <f>'[1]Linked List'!D80</f>
        <v>1</v>
      </c>
      <c r="E32" s="19">
        <v>0.260416666666667</v>
      </c>
      <c r="F32" s="19">
        <v>0.8582291666666667</v>
      </c>
      <c r="I32" s="16">
        <f t="shared" si="0"/>
        <v>0.5978124999999996</v>
      </c>
      <c r="J32" s="16">
        <f t="shared" si="1"/>
        <v>0.5978124999999996</v>
      </c>
      <c r="K32" s="109">
        <f t="shared" si="2"/>
        <v>0.005313888888888885</v>
      </c>
      <c r="L32" s="109">
        <f t="shared" si="3"/>
        <v>0.005313888888888885</v>
      </c>
      <c r="N32" s="19">
        <v>0.25</v>
      </c>
      <c r="O32" s="19">
        <v>0.8246064814814815</v>
      </c>
      <c r="R32" s="20">
        <f t="shared" si="20"/>
        <v>0.5746064814814815</v>
      </c>
      <c r="S32" s="20">
        <f t="shared" si="21"/>
        <v>0.5746064814814815</v>
      </c>
      <c r="T32" s="112">
        <f t="shared" si="6"/>
        <v>0.00542593466932466</v>
      </c>
      <c r="U32" s="112">
        <f t="shared" si="7"/>
        <v>0.00542593466932466</v>
      </c>
      <c r="V32" s="16">
        <f t="shared" si="22"/>
        <v>1.1724189814814812</v>
      </c>
      <c r="W32" s="16">
        <f t="shared" si="23"/>
        <v>1.1724189814814812</v>
      </c>
      <c r="X32" s="112">
        <f t="shared" si="24"/>
        <v>0.005368218779677111</v>
      </c>
      <c r="Y32" s="112">
        <f t="shared" si="25"/>
        <v>0.005368218779677111</v>
      </c>
      <c r="AA32" s="53">
        <v>0.256944444444444</v>
      </c>
      <c r="AB32" s="19">
        <v>0.659074074074074</v>
      </c>
      <c r="AD32" s="15"/>
      <c r="AE32" s="20">
        <f t="shared" si="12"/>
        <v>0.40212962962963006</v>
      </c>
      <c r="AF32" s="20">
        <f t="shared" si="13"/>
        <v>0.40212962962963006</v>
      </c>
      <c r="AG32" s="111">
        <f t="shared" si="14"/>
        <v>0.005185423979750227</v>
      </c>
      <c r="AH32" s="17">
        <f t="shared" si="15"/>
        <v>0.005185423979750227</v>
      </c>
      <c r="AI32" s="61">
        <f t="shared" si="16"/>
        <v>1.574548611111111</v>
      </c>
      <c r="AJ32" s="16">
        <f t="shared" si="17"/>
        <v>1.574548611111111</v>
      </c>
      <c r="AK32" s="111">
        <f t="shared" si="18"/>
        <v>0.005320319686133168</v>
      </c>
      <c r="AL32" s="112">
        <f t="shared" si="19"/>
        <v>0.005320319686133168</v>
      </c>
    </row>
    <row r="33" spans="1:38" ht="12.75">
      <c r="A33" s="89">
        <v>25</v>
      </c>
      <c r="B33" s="24">
        <v>20</v>
      </c>
      <c r="C33" s="25" t="s">
        <v>78</v>
      </c>
      <c r="D33" s="87">
        <f>'[1]Linked List'!D48</f>
        <v>0.97</v>
      </c>
      <c r="E33" s="19">
        <v>0.260416666666667</v>
      </c>
      <c r="F33" s="19">
        <v>0.9340740740740742</v>
      </c>
      <c r="I33" s="16">
        <f t="shared" si="0"/>
        <v>0.6736574074074071</v>
      </c>
      <c r="J33" s="16">
        <f t="shared" si="1"/>
        <v>0.6534476851851848</v>
      </c>
      <c r="K33" s="109">
        <f t="shared" si="2"/>
        <v>0.005988065843621397</v>
      </c>
      <c r="L33" s="109">
        <f t="shared" si="3"/>
        <v>0.005808423868312754</v>
      </c>
      <c r="N33" s="19">
        <v>0.25</v>
      </c>
      <c r="O33" s="19">
        <v>0.8344791666666667</v>
      </c>
      <c r="R33" s="20">
        <f t="shared" si="20"/>
        <v>0.5844791666666667</v>
      </c>
      <c r="S33" s="20">
        <f t="shared" si="21"/>
        <v>0.5669447916666667</v>
      </c>
      <c r="T33" s="112">
        <f t="shared" si="6"/>
        <v>0.005519161158325464</v>
      </c>
      <c r="U33" s="112">
        <f t="shared" si="7"/>
        <v>0.0053535863235757</v>
      </c>
      <c r="V33" s="16">
        <f t="shared" si="22"/>
        <v>1.2581365740740738</v>
      </c>
      <c r="W33" s="16">
        <f t="shared" si="23"/>
        <v>1.2203924768518515</v>
      </c>
      <c r="X33" s="112">
        <f t="shared" si="24"/>
        <v>0.005760698599240264</v>
      </c>
      <c r="Y33" s="112">
        <f t="shared" si="25"/>
        <v>0.005587877641263056</v>
      </c>
      <c r="Z33" s="28"/>
      <c r="AA33" s="53">
        <v>0.256944444444444</v>
      </c>
      <c r="AB33" s="29">
        <v>0.6618055555555555</v>
      </c>
      <c r="AC33" s="26"/>
      <c r="AD33" s="27"/>
      <c r="AE33" s="95">
        <f t="shared" si="12"/>
        <v>0.40486111111111156</v>
      </c>
      <c r="AF33" s="95">
        <f t="shared" si="13"/>
        <v>0.3927152777777782</v>
      </c>
      <c r="AG33" s="111">
        <f t="shared" si="14"/>
        <v>0.005220646178092992</v>
      </c>
      <c r="AH33" s="109">
        <f t="shared" si="15"/>
        <v>0.005064026792750202</v>
      </c>
      <c r="AI33" s="61">
        <f t="shared" si="16"/>
        <v>1.6629976851851853</v>
      </c>
      <c r="AJ33" s="94">
        <f t="shared" si="17"/>
        <v>1.6131077546296297</v>
      </c>
      <c r="AK33" s="111">
        <f t="shared" si="18"/>
        <v>0.005619184609512368</v>
      </c>
      <c r="AL33" s="112">
        <f t="shared" si="19"/>
        <v>0.005450609071226997</v>
      </c>
    </row>
    <row r="34" spans="1:38" ht="12.75">
      <c r="A34" s="89">
        <v>26</v>
      </c>
      <c r="B34" s="24">
        <v>80</v>
      </c>
      <c r="C34" s="25" t="s">
        <v>118</v>
      </c>
      <c r="D34" s="102">
        <f>'[1]Linked List'!D73</f>
        <v>0.9480000000000001</v>
      </c>
      <c r="E34" s="19">
        <v>0.260416666666667</v>
      </c>
      <c r="F34" s="53">
        <v>0.9054050925925926</v>
      </c>
      <c r="G34" s="54"/>
      <c r="H34" s="55"/>
      <c r="I34" s="56">
        <f t="shared" si="0"/>
        <v>0.6449884259259255</v>
      </c>
      <c r="J34" s="56">
        <f t="shared" si="1"/>
        <v>0.6114490277777774</v>
      </c>
      <c r="K34" s="109">
        <f t="shared" si="2"/>
        <v>0.005733230452674894</v>
      </c>
      <c r="L34" s="109">
        <f t="shared" si="3"/>
        <v>0.0054351024691357995</v>
      </c>
      <c r="N34" s="19">
        <v>0.25</v>
      </c>
      <c r="O34" s="19">
        <v>0.8780439814814814</v>
      </c>
      <c r="R34" s="20">
        <f t="shared" si="20"/>
        <v>0.6280439814814814</v>
      </c>
      <c r="S34" s="20">
        <f t="shared" si="21"/>
        <v>0.5953856944444444</v>
      </c>
      <c r="T34" s="112">
        <f t="shared" si="6"/>
        <v>0.005930538068758087</v>
      </c>
      <c r="U34" s="112">
        <f t="shared" si="7"/>
        <v>0.005622150089182667</v>
      </c>
      <c r="V34" s="16">
        <f t="shared" si="22"/>
        <v>1.273032407407407</v>
      </c>
      <c r="W34" s="16">
        <f t="shared" si="23"/>
        <v>1.2068347222222218</v>
      </c>
      <c r="X34" s="112">
        <f t="shared" si="24"/>
        <v>0.00582890296431963</v>
      </c>
      <c r="Y34" s="112">
        <f t="shared" si="25"/>
        <v>0.0055258000101750075</v>
      </c>
      <c r="AA34" s="53">
        <v>0.256944444444444</v>
      </c>
      <c r="AB34" s="19">
        <v>0.741736111111111</v>
      </c>
      <c r="AE34" s="20">
        <f t="shared" si="12"/>
        <v>0.48479166666666706</v>
      </c>
      <c r="AF34" s="20">
        <f t="shared" si="13"/>
        <v>0.4595825000000004</v>
      </c>
      <c r="AG34" s="111">
        <f t="shared" si="14"/>
        <v>0.006251343219428331</v>
      </c>
      <c r="AH34" s="17">
        <f t="shared" si="15"/>
        <v>0.005926273372018058</v>
      </c>
      <c r="AI34" s="61">
        <f t="shared" si="16"/>
        <v>1.7578240740740743</v>
      </c>
      <c r="AJ34" s="16">
        <f t="shared" si="17"/>
        <v>1.6664172222222222</v>
      </c>
      <c r="AK34" s="111">
        <f t="shared" si="18"/>
        <v>0.00593959815534406</v>
      </c>
      <c r="AL34" s="112">
        <f t="shared" si="19"/>
        <v>0.005630739051266168</v>
      </c>
    </row>
    <row r="35" spans="1:38" s="59" customFormat="1" ht="12.75">
      <c r="A35" s="89">
        <v>27</v>
      </c>
      <c r="B35" s="24">
        <v>90</v>
      </c>
      <c r="C35" s="25" t="s">
        <v>108</v>
      </c>
      <c r="D35" s="87">
        <f>'[1]Linked List'!D82</f>
        <v>0.99</v>
      </c>
      <c r="E35" s="19">
        <v>0.2604166666666667</v>
      </c>
      <c r="F35" s="19">
        <v>0.8970254629629629</v>
      </c>
      <c r="G35" s="14"/>
      <c r="H35" s="15"/>
      <c r="I35" s="16">
        <f t="shared" si="0"/>
        <v>0.6366087962962963</v>
      </c>
      <c r="J35" s="16">
        <f t="shared" si="1"/>
        <v>0.6302427083333333</v>
      </c>
      <c r="K35" s="109">
        <f t="shared" si="2"/>
        <v>0.005658744855967078</v>
      </c>
      <c r="L35" s="109">
        <f t="shared" si="3"/>
        <v>0.005602157407407407</v>
      </c>
      <c r="M35" s="18"/>
      <c r="N35" s="19">
        <v>0.25</v>
      </c>
      <c r="O35" s="19">
        <v>0.8900347222222221</v>
      </c>
      <c r="P35" s="14"/>
      <c r="Q35" s="15"/>
      <c r="R35" s="20">
        <f t="shared" si="20"/>
        <v>0.6400347222222221</v>
      </c>
      <c r="S35" s="20">
        <f t="shared" si="21"/>
        <v>0.6336343749999999</v>
      </c>
      <c r="T35" s="112">
        <f t="shared" si="6"/>
        <v>0.006043765082362815</v>
      </c>
      <c r="U35" s="112">
        <f t="shared" si="7"/>
        <v>0.005983327431539186</v>
      </c>
      <c r="V35" s="16">
        <f t="shared" si="22"/>
        <v>1.2766435185185183</v>
      </c>
      <c r="W35" s="16">
        <f t="shared" si="23"/>
        <v>1.263877083333333</v>
      </c>
      <c r="X35" s="112">
        <f t="shared" si="24"/>
        <v>0.005845437355854022</v>
      </c>
      <c r="Y35" s="112">
        <f t="shared" si="25"/>
        <v>0.005786982982295481</v>
      </c>
      <c r="Z35" s="28"/>
      <c r="AA35" s="53">
        <v>0.256944444444444</v>
      </c>
      <c r="AB35" s="29">
        <v>0.7161689814814814</v>
      </c>
      <c r="AC35" s="26"/>
      <c r="AD35" s="97"/>
      <c r="AE35" s="95">
        <f t="shared" si="12"/>
        <v>0.4592245370370375</v>
      </c>
      <c r="AF35" s="95">
        <f t="shared" si="13"/>
        <v>0.4546322916666671</v>
      </c>
      <c r="AG35" s="111">
        <f t="shared" si="14"/>
        <v>0.005921657473075919</v>
      </c>
      <c r="AH35" s="109">
        <f t="shared" si="15"/>
        <v>0.0058624408983451596</v>
      </c>
      <c r="AI35" s="61">
        <f t="shared" si="16"/>
        <v>1.7358680555555557</v>
      </c>
      <c r="AJ35" s="94">
        <f t="shared" si="17"/>
        <v>1.718509375</v>
      </c>
      <c r="AK35" s="111">
        <f t="shared" si="18"/>
        <v>0.005865409885303449</v>
      </c>
      <c r="AL35" s="112">
        <f t="shared" si="19"/>
        <v>0.005806755786450415</v>
      </c>
    </row>
    <row r="36" spans="1:38" ht="12.75">
      <c r="A36" s="89">
        <v>28</v>
      </c>
      <c r="B36" s="24">
        <v>26</v>
      </c>
      <c r="C36" s="25" t="s">
        <v>82</v>
      </c>
      <c r="D36" s="87">
        <f>'[1]Linked List'!D52</f>
        <v>0.975</v>
      </c>
      <c r="E36" s="19">
        <v>0.2604166666666667</v>
      </c>
      <c r="F36" s="19">
        <v>0.9869444444444445</v>
      </c>
      <c r="I36" s="16">
        <f t="shared" si="0"/>
        <v>0.7265277777777779</v>
      </c>
      <c r="J36" s="16">
        <f t="shared" si="1"/>
        <v>0.7083645833333334</v>
      </c>
      <c r="K36" s="109">
        <f t="shared" si="2"/>
        <v>0.006458024691358025</v>
      </c>
      <c r="L36" s="109">
        <f t="shared" si="3"/>
        <v>0.006296574074074075</v>
      </c>
      <c r="N36" s="19">
        <v>0.25</v>
      </c>
      <c r="O36" s="74">
        <v>0.865474537037037</v>
      </c>
      <c r="P36" s="72"/>
      <c r="Q36" s="73"/>
      <c r="R36" s="75">
        <f t="shared" si="20"/>
        <v>0.615474537037037</v>
      </c>
      <c r="S36" s="75">
        <f t="shared" si="21"/>
        <v>0.600087673611111</v>
      </c>
      <c r="T36" s="112">
        <f t="shared" si="6"/>
        <v>0.005811846430944637</v>
      </c>
      <c r="U36" s="112">
        <f t="shared" si="7"/>
        <v>0.0056665502701710195</v>
      </c>
      <c r="V36" s="16">
        <f t="shared" si="22"/>
        <v>1.342002314814815</v>
      </c>
      <c r="W36" s="61">
        <f t="shared" si="23"/>
        <v>1.3084522569444443</v>
      </c>
      <c r="X36" s="112">
        <f t="shared" si="24"/>
        <v>0.006144699243657578</v>
      </c>
      <c r="Y36" s="112">
        <f t="shared" si="25"/>
        <v>0.005991081762566137</v>
      </c>
      <c r="AA36" s="53">
        <v>0.256944444444444</v>
      </c>
      <c r="AB36" s="19">
        <v>0.677962962962963</v>
      </c>
      <c r="AE36" s="95">
        <f t="shared" si="12"/>
        <v>0.421018518518519</v>
      </c>
      <c r="AF36" s="95">
        <f t="shared" si="13"/>
        <v>0.41049305555555604</v>
      </c>
      <c r="AG36" s="111">
        <f t="shared" si="14"/>
        <v>0.005428994436086641</v>
      </c>
      <c r="AH36" s="109">
        <f t="shared" si="15"/>
        <v>0.005293269575184475</v>
      </c>
      <c r="AI36" s="61">
        <f t="shared" si="16"/>
        <v>1.763020833333334</v>
      </c>
      <c r="AJ36" s="94">
        <f t="shared" si="17"/>
        <v>1.7189453125000003</v>
      </c>
      <c r="AK36" s="111">
        <f t="shared" si="18"/>
        <v>0.00595715774060934</v>
      </c>
      <c r="AL36" s="112">
        <f t="shared" si="19"/>
        <v>0.005808228797094105</v>
      </c>
    </row>
    <row r="37" spans="1:256" ht="12.75">
      <c r="A37" s="89">
        <v>29</v>
      </c>
      <c r="B37" s="24">
        <v>64</v>
      </c>
      <c r="C37" s="25" t="s">
        <v>88</v>
      </c>
      <c r="D37" s="87">
        <f>'[1]Linked List'!D58</f>
        <v>0.942</v>
      </c>
      <c r="E37" s="19">
        <v>0.260416666666667</v>
      </c>
      <c r="F37" s="19">
        <v>0.9847222222222222</v>
      </c>
      <c r="I37" s="16">
        <f t="shared" si="0"/>
        <v>0.7243055555555551</v>
      </c>
      <c r="J37" s="16">
        <f t="shared" si="1"/>
        <v>0.6822958333333329</v>
      </c>
      <c r="K37" s="109">
        <f t="shared" si="2"/>
        <v>0.006438271604938268</v>
      </c>
      <c r="L37" s="109">
        <f t="shared" si="3"/>
        <v>0.006064851851851848</v>
      </c>
      <c r="N37" s="19">
        <v>0.25</v>
      </c>
      <c r="O37" s="53">
        <v>0.9149305555555555</v>
      </c>
      <c r="P37" s="54"/>
      <c r="Q37" s="55"/>
      <c r="R37" s="58">
        <f t="shared" si="20"/>
        <v>0.6649305555555555</v>
      </c>
      <c r="S37" s="58">
        <f t="shared" si="21"/>
        <v>0.6263645833333332</v>
      </c>
      <c r="T37" s="112">
        <f t="shared" si="6"/>
        <v>0.006278853215822053</v>
      </c>
      <c r="U37" s="112">
        <f t="shared" si="7"/>
        <v>0.005914679729304374</v>
      </c>
      <c r="V37" s="56">
        <f t="shared" si="22"/>
        <v>1.3892361111111104</v>
      </c>
      <c r="W37" s="56">
        <f t="shared" si="23"/>
        <v>1.3086604166666662</v>
      </c>
      <c r="X37" s="112">
        <f t="shared" si="24"/>
        <v>0.006360971204721202</v>
      </c>
      <c r="Y37" s="112">
        <f t="shared" si="25"/>
        <v>0.005992034874847373</v>
      </c>
      <c r="AA37" s="53">
        <v>0.256944444444444</v>
      </c>
      <c r="AB37" s="19">
        <v>0.7097222222222223</v>
      </c>
      <c r="AE37" s="20">
        <f t="shared" si="12"/>
        <v>0.4527777777777783</v>
      </c>
      <c r="AF37" s="20">
        <f t="shared" si="13"/>
        <v>0.4265166666666671</v>
      </c>
      <c r="AG37" s="111">
        <f t="shared" si="14"/>
        <v>0.005838527115122867</v>
      </c>
      <c r="AH37" s="17">
        <f t="shared" si="15"/>
        <v>0.0054998925424457395</v>
      </c>
      <c r="AI37" s="61">
        <f t="shared" si="16"/>
        <v>1.8420138888888888</v>
      </c>
      <c r="AJ37" s="16">
        <f t="shared" si="17"/>
        <v>1.7351770833333333</v>
      </c>
      <c r="AK37" s="111">
        <f t="shared" si="18"/>
        <v>0.006224071258283118</v>
      </c>
      <c r="AL37" s="112">
        <f t="shared" si="19"/>
        <v>0.005863075125302698</v>
      </c>
      <c r="EZ37" s="88" t="e">
        <f>Mixed!#REF!</f>
        <v>#REF!</v>
      </c>
      <c r="FA37" s="88" t="e">
        <f>Mixed!#REF!</f>
        <v>#REF!</v>
      </c>
      <c r="FB37" s="88" t="e">
        <f>Mixed!#REF!</f>
        <v>#REF!</v>
      </c>
      <c r="FC37" s="88" t="e">
        <f>Mixed!#REF!</f>
        <v>#REF!</v>
      </c>
      <c r="FD37" s="88" t="e">
        <f>Mixed!#REF!</f>
        <v>#REF!</v>
      </c>
      <c r="FE37" s="88" t="e">
        <f>Mixed!#REF!</f>
        <v>#REF!</v>
      </c>
      <c r="FF37" s="88" t="e">
        <f>Mixed!#REF!</f>
        <v>#REF!</v>
      </c>
      <c r="FG37" s="88" t="e">
        <f>Mixed!#REF!</f>
        <v>#REF!</v>
      </c>
      <c r="FH37" s="88" t="e">
        <f>Mixed!#REF!</f>
        <v>#REF!</v>
      </c>
      <c r="FI37" s="88" t="e">
        <f>Mixed!#REF!</f>
        <v>#REF!</v>
      </c>
      <c r="FJ37" s="88" t="e">
        <f>Mixed!#REF!</f>
        <v>#REF!</v>
      </c>
      <c r="FK37" s="88" t="e">
        <f>Mixed!#REF!</f>
        <v>#REF!</v>
      </c>
      <c r="FL37" s="88" t="e">
        <f>Mixed!#REF!</f>
        <v>#REF!</v>
      </c>
      <c r="FM37" s="88" t="e">
        <f>Mixed!#REF!</f>
        <v>#REF!</v>
      </c>
      <c r="FN37" s="88" t="e">
        <f>Mixed!#REF!</f>
        <v>#REF!</v>
      </c>
      <c r="FO37" s="88" t="e">
        <f>Mixed!#REF!</f>
        <v>#REF!</v>
      </c>
      <c r="FP37" s="88" t="e">
        <f>Mixed!#REF!</f>
        <v>#REF!</v>
      </c>
      <c r="FQ37" s="88" t="e">
        <f>Mixed!#REF!</f>
        <v>#REF!</v>
      </c>
      <c r="FR37" s="88" t="e">
        <f>Mixed!#REF!</f>
        <v>#REF!</v>
      </c>
      <c r="FS37" s="88" t="e">
        <f>Mixed!#REF!</f>
        <v>#REF!</v>
      </c>
      <c r="FT37" s="88" t="e">
        <f>Mixed!#REF!</f>
        <v>#REF!</v>
      </c>
      <c r="FU37" s="88" t="e">
        <f>Mixed!#REF!</f>
        <v>#REF!</v>
      </c>
      <c r="FV37" s="88" t="e">
        <f>Mixed!#REF!</f>
        <v>#REF!</v>
      </c>
      <c r="FW37" s="88" t="e">
        <f>Mixed!#REF!</f>
        <v>#REF!</v>
      </c>
      <c r="FX37" s="88" t="e">
        <f>Mixed!#REF!</f>
        <v>#REF!</v>
      </c>
      <c r="FY37" s="88" t="e">
        <f>Mixed!#REF!</f>
        <v>#REF!</v>
      </c>
      <c r="FZ37" s="88" t="e">
        <f>Mixed!#REF!</f>
        <v>#REF!</v>
      </c>
      <c r="GA37" s="88" t="e">
        <f>Mixed!#REF!</f>
        <v>#REF!</v>
      </c>
      <c r="GB37" s="88" t="e">
        <f>Mixed!#REF!</f>
        <v>#REF!</v>
      </c>
      <c r="GC37" s="88" t="e">
        <f>Mixed!#REF!</f>
        <v>#REF!</v>
      </c>
      <c r="GD37" s="88" t="e">
        <f>Mixed!#REF!</f>
        <v>#REF!</v>
      </c>
      <c r="GE37" s="88" t="e">
        <f>Mixed!#REF!</f>
        <v>#REF!</v>
      </c>
      <c r="GF37" s="88" t="e">
        <f>Mixed!#REF!</f>
        <v>#REF!</v>
      </c>
      <c r="GG37" s="88" t="e">
        <f>Mixed!#REF!</f>
        <v>#REF!</v>
      </c>
      <c r="GH37" s="88" t="e">
        <f>Mixed!#REF!</f>
        <v>#REF!</v>
      </c>
      <c r="GI37" s="88" t="e">
        <f>Mixed!#REF!</f>
        <v>#REF!</v>
      </c>
      <c r="GJ37" s="88" t="e">
        <f>Mixed!#REF!</f>
        <v>#REF!</v>
      </c>
      <c r="GK37" s="88" t="e">
        <f>Mixed!#REF!</f>
        <v>#REF!</v>
      </c>
      <c r="GL37" s="88" t="e">
        <f>Mixed!#REF!</f>
        <v>#REF!</v>
      </c>
      <c r="GM37" s="88" t="e">
        <f>Mixed!#REF!</f>
        <v>#REF!</v>
      </c>
      <c r="GN37" s="88" t="e">
        <f>Mixed!#REF!</f>
        <v>#REF!</v>
      </c>
      <c r="GO37" s="88" t="e">
        <f>Mixed!#REF!</f>
        <v>#REF!</v>
      </c>
      <c r="GP37" s="88" t="e">
        <f>Mixed!#REF!</f>
        <v>#REF!</v>
      </c>
      <c r="GQ37" s="88" t="e">
        <f>Mixed!#REF!</f>
        <v>#REF!</v>
      </c>
      <c r="GR37" s="88" t="e">
        <f>Mixed!#REF!</f>
        <v>#REF!</v>
      </c>
      <c r="GS37" s="88" t="e">
        <f>Mixed!#REF!</f>
        <v>#REF!</v>
      </c>
      <c r="GT37" s="88" t="e">
        <f>Mixed!#REF!</f>
        <v>#REF!</v>
      </c>
      <c r="GU37" s="88" t="e">
        <f>Mixed!#REF!</f>
        <v>#REF!</v>
      </c>
      <c r="GV37" s="88" t="e">
        <f>Mixed!#REF!</f>
        <v>#REF!</v>
      </c>
      <c r="GW37" s="88" t="e">
        <f>Mixed!#REF!</f>
        <v>#REF!</v>
      </c>
      <c r="GX37" s="88" t="e">
        <f>Mixed!#REF!</f>
        <v>#REF!</v>
      </c>
      <c r="GY37" s="88" t="e">
        <f>Mixed!#REF!</f>
        <v>#REF!</v>
      </c>
      <c r="GZ37" s="88" t="e">
        <f>Mixed!#REF!</f>
        <v>#REF!</v>
      </c>
      <c r="HA37" s="88" t="e">
        <f>Mixed!#REF!</f>
        <v>#REF!</v>
      </c>
      <c r="HB37" s="88" t="e">
        <f>Mixed!#REF!</f>
        <v>#REF!</v>
      </c>
      <c r="HC37" s="88" t="e">
        <f>Mixed!#REF!</f>
        <v>#REF!</v>
      </c>
      <c r="HD37" s="88" t="e">
        <f>Mixed!#REF!</f>
        <v>#REF!</v>
      </c>
      <c r="HE37" s="88" t="e">
        <f>Mixed!#REF!</f>
        <v>#REF!</v>
      </c>
      <c r="HF37" s="88" t="e">
        <f>Mixed!#REF!</f>
        <v>#REF!</v>
      </c>
      <c r="HG37" s="88" t="e">
        <f>Mixed!#REF!</f>
        <v>#REF!</v>
      </c>
      <c r="HH37" s="88" t="e">
        <f>Mixed!#REF!</f>
        <v>#REF!</v>
      </c>
      <c r="HI37" s="88" t="e">
        <f>Mixed!#REF!</f>
        <v>#REF!</v>
      </c>
      <c r="HJ37" s="88" t="e">
        <f>Mixed!#REF!</f>
        <v>#REF!</v>
      </c>
      <c r="HK37" s="88" t="e">
        <f>Mixed!#REF!</f>
        <v>#REF!</v>
      </c>
      <c r="HL37" s="88" t="e">
        <f>Mixed!#REF!</f>
        <v>#REF!</v>
      </c>
      <c r="HM37" s="88" t="e">
        <f>Mixed!#REF!</f>
        <v>#REF!</v>
      </c>
      <c r="HN37" s="88" t="e">
        <f>Mixed!#REF!</f>
        <v>#REF!</v>
      </c>
      <c r="HO37" s="88" t="e">
        <f>Mixed!#REF!</f>
        <v>#REF!</v>
      </c>
      <c r="HP37" s="88" t="e">
        <f>Mixed!#REF!</f>
        <v>#REF!</v>
      </c>
      <c r="HQ37" s="88" t="e">
        <f>Mixed!#REF!</f>
        <v>#REF!</v>
      </c>
      <c r="HR37" s="88" t="e">
        <f>Mixed!#REF!</f>
        <v>#REF!</v>
      </c>
      <c r="HS37" s="88" t="e">
        <f>Mixed!#REF!</f>
        <v>#REF!</v>
      </c>
      <c r="HT37" s="88" t="e">
        <f>Mixed!#REF!</f>
        <v>#REF!</v>
      </c>
      <c r="HU37" s="88" t="e">
        <f>Mixed!#REF!</f>
        <v>#REF!</v>
      </c>
      <c r="HV37" s="88" t="e">
        <f>Mixed!#REF!</f>
        <v>#REF!</v>
      </c>
      <c r="HW37" s="88" t="e">
        <f>Mixed!#REF!</f>
        <v>#REF!</v>
      </c>
      <c r="HX37" s="88" t="e">
        <f>Mixed!#REF!</f>
        <v>#REF!</v>
      </c>
      <c r="HY37" s="88" t="e">
        <f>Mixed!#REF!</f>
        <v>#REF!</v>
      </c>
      <c r="HZ37" s="88" t="e">
        <f>Mixed!#REF!</f>
        <v>#REF!</v>
      </c>
      <c r="IA37" s="88" t="e">
        <f>Mixed!#REF!</f>
        <v>#REF!</v>
      </c>
      <c r="IB37" s="88" t="e">
        <f>Mixed!#REF!</f>
        <v>#REF!</v>
      </c>
      <c r="IC37" s="88" t="e">
        <f>Mixed!#REF!</f>
        <v>#REF!</v>
      </c>
      <c r="ID37" s="88" t="e">
        <f>Mixed!#REF!</f>
        <v>#REF!</v>
      </c>
      <c r="IE37" s="88" t="e">
        <f>Mixed!#REF!</f>
        <v>#REF!</v>
      </c>
      <c r="IF37" s="88" t="e">
        <f>Mixed!#REF!</f>
        <v>#REF!</v>
      </c>
      <c r="IG37" s="88" t="e">
        <f>Mixed!#REF!</f>
        <v>#REF!</v>
      </c>
      <c r="IH37" s="88" t="e">
        <f>Mixed!#REF!</f>
        <v>#REF!</v>
      </c>
      <c r="II37" s="88" t="e">
        <f>Mixed!#REF!</f>
        <v>#REF!</v>
      </c>
      <c r="IJ37" s="88" t="e">
        <f>Mixed!#REF!</f>
        <v>#REF!</v>
      </c>
      <c r="IK37" s="88" t="e">
        <f>Mixed!#REF!</f>
        <v>#REF!</v>
      </c>
      <c r="IL37" s="88" t="e">
        <f>Mixed!#REF!</f>
        <v>#REF!</v>
      </c>
      <c r="IM37" s="88" t="e">
        <f>Mixed!#REF!</f>
        <v>#REF!</v>
      </c>
      <c r="IN37" s="88" t="e">
        <f>Mixed!#REF!</f>
        <v>#REF!</v>
      </c>
      <c r="IO37" s="88" t="e">
        <f>Mixed!#REF!</f>
        <v>#REF!</v>
      </c>
      <c r="IP37" s="88" t="e">
        <f>Mixed!#REF!</f>
        <v>#REF!</v>
      </c>
      <c r="IQ37" s="88" t="e">
        <f>Mixed!#REF!</f>
        <v>#REF!</v>
      </c>
      <c r="IR37" s="88" t="e">
        <f>Mixed!#REF!</f>
        <v>#REF!</v>
      </c>
      <c r="IS37" s="88" t="e">
        <f>Mixed!#REF!</f>
        <v>#REF!</v>
      </c>
      <c r="IT37" s="88" t="e">
        <f>Mixed!#REF!</f>
        <v>#REF!</v>
      </c>
      <c r="IU37" s="88" t="e">
        <f>Mixed!#REF!</f>
        <v>#REF!</v>
      </c>
      <c r="IV37" s="88" t="e">
        <f>Mixed!#REF!</f>
        <v>#REF!</v>
      </c>
    </row>
    <row r="38" spans="1:38" s="96" customFormat="1" ht="12.75">
      <c r="A38" s="89">
        <v>30</v>
      </c>
      <c r="B38" s="24">
        <v>75</v>
      </c>
      <c r="C38" s="25" t="s">
        <v>98</v>
      </c>
      <c r="D38" s="87">
        <f>'[1]Linked List'!D69</f>
        <v>0.9100000000000001</v>
      </c>
      <c r="E38" s="19">
        <v>0.260416666666667</v>
      </c>
      <c r="F38" s="19">
        <v>0.9683449074074074</v>
      </c>
      <c r="G38" s="14"/>
      <c r="H38" s="15"/>
      <c r="I38" s="16">
        <f t="shared" si="0"/>
        <v>0.7079282407407403</v>
      </c>
      <c r="J38" s="16">
        <f t="shared" si="1"/>
        <v>0.6442146990740738</v>
      </c>
      <c r="K38" s="109">
        <f t="shared" si="2"/>
        <v>0.006292695473251025</v>
      </c>
      <c r="L38" s="109">
        <f t="shared" si="3"/>
        <v>0.005726352880658434</v>
      </c>
      <c r="M38" s="18"/>
      <c r="N38" s="19">
        <v>0.25</v>
      </c>
      <c r="O38" s="19">
        <v>0.9538425925925926</v>
      </c>
      <c r="P38" s="14"/>
      <c r="Q38" s="15"/>
      <c r="R38" s="20">
        <f t="shared" si="20"/>
        <v>0.7038425925925926</v>
      </c>
      <c r="S38" s="20">
        <f t="shared" si="21"/>
        <v>0.6404967592592594</v>
      </c>
      <c r="T38" s="112">
        <f t="shared" si="6"/>
        <v>0.00664629454761655</v>
      </c>
      <c r="U38" s="112">
        <f t="shared" si="7"/>
        <v>0.006048128038331061</v>
      </c>
      <c r="V38" s="16">
        <f t="shared" si="22"/>
        <v>1.411770833333333</v>
      </c>
      <c r="W38" s="16">
        <f t="shared" si="23"/>
        <v>1.2847114583333332</v>
      </c>
      <c r="X38" s="112">
        <f t="shared" si="24"/>
        <v>0.006464152167277165</v>
      </c>
      <c r="Y38" s="112">
        <f t="shared" si="25"/>
        <v>0.005882378472222221</v>
      </c>
      <c r="Z38" s="18"/>
      <c r="AA38" s="53">
        <v>0.256944444444444</v>
      </c>
      <c r="AB38" s="19">
        <v>0.7615046296296296</v>
      </c>
      <c r="AC38" s="14"/>
      <c r="AD38" s="15"/>
      <c r="AE38" s="95">
        <f t="shared" si="12"/>
        <v>0.5045601851851856</v>
      </c>
      <c r="AF38" s="95">
        <f t="shared" si="13"/>
        <v>0.459149768518519</v>
      </c>
      <c r="AG38" s="111">
        <f t="shared" si="14"/>
        <v>0.006506256417603941</v>
      </c>
      <c r="AH38" s="109">
        <f t="shared" si="15"/>
        <v>0.0059206933400195874</v>
      </c>
      <c r="AI38" s="61">
        <f t="shared" si="16"/>
        <v>1.9163310185185187</v>
      </c>
      <c r="AJ38" s="94">
        <f t="shared" si="17"/>
        <v>1.7438612268518523</v>
      </c>
      <c r="AK38" s="111">
        <f t="shared" si="18"/>
        <v>0.006475185060038921</v>
      </c>
      <c r="AL38" s="112">
        <f t="shared" si="19"/>
        <v>0.00589241840463542</v>
      </c>
    </row>
    <row r="39" spans="1:38" s="71" customFormat="1" ht="12.75">
      <c r="A39" s="89">
        <v>31</v>
      </c>
      <c r="B39" s="24">
        <v>18</v>
      </c>
      <c r="C39" s="25" t="s">
        <v>77</v>
      </c>
      <c r="D39" s="87">
        <f>'[1]Linked List'!D47</f>
        <v>0.9010000000000001</v>
      </c>
      <c r="E39" s="113">
        <v>41838.260416666664</v>
      </c>
      <c r="F39" s="113">
        <v>41839.06673611111</v>
      </c>
      <c r="G39" s="14"/>
      <c r="H39" s="15"/>
      <c r="I39" s="16">
        <f t="shared" si="0"/>
        <v>0.8063194444475812</v>
      </c>
      <c r="J39" s="16">
        <f t="shared" si="1"/>
        <v>0.7264938194472708</v>
      </c>
      <c r="K39" s="109">
        <f t="shared" si="2"/>
        <v>0.007167283950645166</v>
      </c>
      <c r="L39" s="109">
        <f t="shared" si="3"/>
        <v>0.006457722839531296</v>
      </c>
      <c r="M39" s="18"/>
      <c r="N39" s="19">
        <v>0.25</v>
      </c>
      <c r="O39" s="19">
        <v>0.9106712962962963</v>
      </c>
      <c r="P39" s="14"/>
      <c r="Q39" s="15"/>
      <c r="R39" s="95">
        <f t="shared" si="20"/>
        <v>0.6606712962962963</v>
      </c>
      <c r="S39" s="20">
        <f t="shared" si="21"/>
        <v>0.595264837962963</v>
      </c>
      <c r="T39" s="112">
        <f t="shared" si="6"/>
        <v>0.006238633581645857</v>
      </c>
      <c r="U39" s="112">
        <f t="shared" si="7"/>
        <v>0.005621008857062918</v>
      </c>
      <c r="V39" s="16">
        <f t="shared" si="22"/>
        <v>1.4669907407438774</v>
      </c>
      <c r="W39" s="16">
        <f t="shared" si="23"/>
        <v>1.3217586574102338</v>
      </c>
      <c r="X39" s="112">
        <f t="shared" si="24"/>
        <v>0.0067169905711715995</v>
      </c>
      <c r="Y39" s="112">
        <f t="shared" si="25"/>
        <v>0.006052008504625612</v>
      </c>
      <c r="Z39" s="18"/>
      <c r="AA39" s="53">
        <v>0.256944444444444</v>
      </c>
      <c r="AB39" s="19">
        <v>0.7298842592592593</v>
      </c>
      <c r="AC39" s="14"/>
      <c r="AD39" s="11"/>
      <c r="AE39" s="20">
        <f t="shared" si="12"/>
        <v>0.4729398148148153</v>
      </c>
      <c r="AF39" s="20">
        <f t="shared" si="13"/>
        <v>0.4261187731481486</v>
      </c>
      <c r="AG39" s="111">
        <f t="shared" si="14"/>
        <v>0.006098514697805485</v>
      </c>
      <c r="AH39" s="17">
        <f t="shared" si="15"/>
        <v>0.005494761742722742</v>
      </c>
      <c r="AI39" s="61">
        <f t="shared" si="16"/>
        <v>1.9399305555586928</v>
      </c>
      <c r="AJ39" s="16">
        <f t="shared" si="17"/>
        <v>1.7478774305583824</v>
      </c>
      <c r="AK39" s="111">
        <f t="shared" si="18"/>
        <v>0.006554926695586055</v>
      </c>
      <c r="AL39" s="112">
        <f t="shared" si="19"/>
        <v>0.005905988952723036</v>
      </c>
    </row>
    <row r="40" spans="1:38" ht="12" customHeight="1">
      <c r="A40" s="89">
        <v>32</v>
      </c>
      <c r="B40" s="24">
        <v>73</v>
      </c>
      <c r="C40" s="25" t="s">
        <v>96</v>
      </c>
      <c r="D40" s="87">
        <f>'[1]Linked List'!D67</f>
        <v>0.93</v>
      </c>
      <c r="E40" s="19">
        <v>0.260416666666667</v>
      </c>
      <c r="F40" s="19">
        <v>0.9898148148148148</v>
      </c>
      <c r="I40" s="16">
        <f t="shared" si="0"/>
        <v>0.7293981481481477</v>
      </c>
      <c r="J40" s="16">
        <f t="shared" si="1"/>
        <v>0.6783402777777774</v>
      </c>
      <c r="K40" s="109">
        <f t="shared" si="2"/>
        <v>0.006483539094650202</v>
      </c>
      <c r="L40" s="109">
        <f t="shared" si="3"/>
        <v>0.006029691358024688</v>
      </c>
      <c r="N40" s="19">
        <v>0.25</v>
      </c>
      <c r="O40" s="19">
        <v>0.9221875</v>
      </c>
      <c r="R40" s="20">
        <f t="shared" si="20"/>
        <v>0.6721875</v>
      </c>
      <c r="S40" s="20">
        <f t="shared" si="21"/>
        <v>0.6251343750000001</v>
      </c>
      <c r="T40" s="112">
        <f t="shared" si="6"/>
        <v>0.006347379603399434</v>
      </c>
      <c r="U40" s="112">
        <f t="shared" si="7"/>
        <v>0.005903063031161474</v>
      </c>
      <c r="V40" s="16">
        <f t="shared" si="22"/>
        <v>1.401585648148148</v>
      </c>
      <c r="W40" s="16">
        <f t="shared" si="23"/>
        <v>1.3034746527777776</v>
      </c>
      <c r="X40" s="112">
        <f t="shared" si="24"/>
        <v>0.006417516703975036</v>
      </c>
      <c r="Y40" s="112">
        <f t="shared" si="25"/>
        <v>0.005968290534696784</v>
      </c>
      <c r="AA40" s="53">
        <v>0.256944444444444</v>
      </c>
      <c r="AB40" s="19">
        <v>0.7357060185185186</v>
      </c>
      <c r="AE40" s="20">
        <f t="shared" si="12"/>
        <v>0.4787615740740746</v>
      </c>
      <c r="AF40" s="20">
        <f t="shared" si="13"/>
        <v>0.4452482638888894</v>
      </c>
      <c r="AG40" s="111">
        <f t="shared" si="14"/>
        <v>0.006173585739188583</v>
      </c>
      <c r="AH40" s="17">
        <f t="shared" si="15"/>
        <v>0.005741434737445383</v>
      </c>
      <c r="AI40" s="61">
        <f t="shared" si="16"/>
        <v>1.8803472222222224</v>
      </c>
      <c r="AJ40" s="16">
        <f t="shared" si="17"/>
        <v>1.748722916666667</v>
      </c>
      <c r="AK40" s="111">
        <f t="shared" si="18"/>
        <v>0.006353597642244374</v>
      </c>
      <c r="AL40" s="112">
        <f t="shared" si="19"/>
        <v>0.005908845807287268</v>
      </c>
    </row>
    <row r="41" spans="1:38" ht="12.75">
      <c r="A41" s="89">
        <v>33</v>
      </c>
      <c r="B41" s="24">
        <v>72</v>
      </c>
      <c r="C41" s="25" t="s">
        <v>95</v>
      </c>
      <c r="D41" s="102">
        <f>'[1]Linked List'!D66</f>
        <v>0.93</v>
      </c>
      <c r="E41" s="19">
        <v>0.260416666666667</v>
      </c>
      <c r="F41" s="53">
        <v>0.9635069444444445</v>
      </c>
      <c r="G41" s="54"/>
      <c r="H41" s="55"/>
      <c r="I41" s="56">
        <f t="shared" si="0"/>
        <v>0.7030902777777774</v>
      </c>
      <c r="J41" s="56">
        <f t="shared" si="1"/>
        <v>0.6538739583333331</v>
      </c>
      <c r="K41" s="109">
        <f t="shared" si="2"/>
        <v>0.006249691358024688</v>
      </c>
      <c r="L41" s="109">
        <f t="shared" si="3"/>
        <v>0.005812212962962961</v>
      </c>
      <c r="N41" s="19">
        <v>0.25</v>
      </c>
      <c r="O41" s="19">
        <v>0.9901504629629629</v>
      </c>
      <c r="R41" s="95">
        <f t="shared" si="20"/>
        <v>0.7401504629629629</v>
      </c>
      <c r="S41" s="20">
        <f t="shared" si="21"/>
        <v>0.6883399305555555</v>
      </c>
      <c r="T41" s="112">
        <f t="shared" si="6"/>
        <v>0.006989145070471793</v>
      </c>
      <c r="U41" s="112">
        <f t="shared" si="7"/>
        <v>0.006499904915538768</v>
      </c>
      <c r="V41" s="16">
        <f t="shared" si="22"/>
        <v>1.4432407407407404</v>
      </c>
      <c r="W41" s="16">
        <f t="shared" si="23"/>
        <v>1.3422138888888886</v>
      </c>
      <c r="X41" s="112">
        <f t="shared" si="24"/>
        <v>0.006608245149911815</v>
      </c>
      <c r="Y41" s="112">
        <f t="shared" si="25"/>
        <v>0.006145667989417988</v>
      </c>
      <c r="AA41" s="53">
        <v>0.256944444444444</v>
      </c>
      <c r="AB41" s="19">
        <v>0.7255208333333334</v>
      </c>
      <c r="AE41" s="20">
        <f t="shared" si="12"/>
        <v>0.4685763888888894</v>
      </c>
      <c r="AF41" s="20">
        <f t="shared" si="13"/>
        <v>0.43577604166666717</v>
      </c>
      <c r="AG41" s="111">
        <f t="shared" si="14"/>
        <v>0.0060422487284189485</v>
      </c>
      <c r="AH41" s="17">
        <f t="shared" si="15"/>
        <v>0.005619291317429622</v>
      </c>
      <c r="AI41" s="61">
        <f t="shared" si="16"/>
        <v>1.9118171296296298</v>
      </c>
      <c r="AJ41" s="16">
        <f t="shared" si="17"/>
        <v>1.7779899305555558</v>
      </c>
      <c r="AK41" s="111">
        <f t="shared" si="18"/>
        <v>0.006459932859028991</v>
      </c>
      <c r="AL41" s="112">
        <f t="shared" si="19"/>
        <v>0.006007737558896962</v>
      </c>
    </row>
    <row r="42" spans="1:38" ht="12.75">
      <c r="A42" s="89">
        <v>34</v>
      </c>
      <c r="B42" s="24">
        <v>71</v>
      </c>
      <c r="C42" s="25" t="s">
        <v>94</v>
      </c>
      <c r="D42" s="122">
        <f>'[1]Linked List'!D65</f>
        <v>0.9800000000000001</v>
      </c>
      <c r="E42" s="19">
        <v>0.260416666666667</v>
      </c>
      <c r="F42" s="19">
        <v>0.9228009259259259</v>
      </c>
      <c r="I42" s="16">
        <f t="shared" si="0"/>
        <v>0.6623842592592588</v>
      </c>
      <c r="J42" s="16">
        <f t="shared" si="1"/>
        <v>0.6491365740740737</v>
      </c>
      <c r="K42" s="109">
        <f t="shared" si="2"/>
        <v>0.0058878600823045225</v>
      </c>
      <c r="L42" s="109">
        <f t="shared" si="3"/>
        <v>0.0057701028806584325</v>
      </c>
      <c r="N42" s="19">
        <v>0.25</v>
      </c>
      <c r="O42" s="19">
        <v>0.9359722222222223</v>
      </c>
      <c r="R42" s="20">
        <f t="shared" si="20"/>
        <v>0.6859722222222223</v>
      </c>
      <c r="S42" s="20">
        <f t="shared" si="21"/>
        <v>0.6722527777777779</v>
      </c>
      <c r="T42" s="112">
        <f t="shared" si="6"/>
        <v>0.006477546952051202</v>
      </c>
      <c r="U42" s="112">
        <f t="shared" si="7"/>
        <v>0.006347996013010179</v>
      </c>
      <c r="V42" s="16">
        <f t="shared" si="22"/>
        <v>1.3483564814814812</v>
      </c>
      <c r="W42" s="16">
        <f t="shared" si="23"/>
        <v>1.3213893518518516</v>
      </c>
      <c r="X42" s="112">
        <f t="shared" si="24"/>
        <v>0.0061737934133767455</v>
      </c>
      <c r="Y42" s="112">
        <f t="shared" si="25"/>
        <v>0.006050317545109211</v>
      </c>
      <c r="Z42" s="57"/>
      <c r="AA42" s="53">
        <v>0.256944444444444</v>
      </c>
      <c r="AB42" s="53">
        <v>0.7464351851851853</v>
      </c>
      <c r="AC42" s="54"/>
      <c r="AD42" s="57"/>
      <c r="AE42" s="58">
        <f t="shared" si="12"/>
        <v>0.4894907407407413</v>
      </c>
      <c r="AF42" s="58">
        <f t="shared" si="13"/>
        <v>0.4797009259259265</v>
      </c>
      <c r="AG42" s="111">
        <f t="shared" si="14"/>
        <v>0.006311937340306142</v>
      </c>
      <c r="AH42" s="111">
        <f t="shared" si="15"/>
        <v>0.00618569859350002</v>
      </c>
      <c r="AI42" s="61">
        <f t="shared" si="16"/>
        <v>1.8378472222222224</v>
      </c>
      <c r="AJ42" s="61">
        <f t="shared" si="17"/>
        <v>1.801090277777778</v>
      </c>
      <c r="AK42" s="111">
        <f t="shared" si="18"/>
        <v>0.006209992303504722</v>
      </c>
      <c r="AL42" s="112">
        <f t="shared" si="19"/>
        <v>0.006085792457434628</v>
      </c>
    </row>
    <row r="43" spans="1:38" ht="12.75">
      <c r="A43" s="89">
        <v>35</v>
      </c>
      <c r="B43" s="24">
        <v>86</v>
      </c>
      <c r="C43" s="25" t="s">
        <v>104</v>
      </c>
      <c r="D43" s="87">
        <f>'[1]Linked List'!D78</f>
        <v>0.849</v>
      </c>
      <c r="E43" s="113">
        <v>41838.260416666664</v>
      </c>
      <c r="F43" s="113">
        <v>41839.10091435185</v>
      </c>
      <c r="I43" s="16">
        <f t="shared" si="0"/>
        <v>0.8404976851888932</v>
      </c>
      <c r="J43" s="16">
        <f t="shared" si="1"/>
        <v>0.7135825347253704</v>
      </c>
      <c r="K43" s="109">
        <f t="shared" si="2"/>
        <v>0.007471090535012384</v>
      </c>
      <c r="L43" s="109">
        <f t="shared" si="3"/>
        <v>0.006342955864225514</v>
      </c>
      <c r="N43" s="19">
        <v>0.25</v>
      </c>
      <c r="O43" s="19">
        <v>0.9896527777777777</v>
      </c>
      <c r="R43" s="20">
        <f t="shared" si="20"/>
        <v>0.7396527777777777</v>
      </c>
      <c r="S43" s="20">
        <f t="shared" si="21"/>
        <v>0.6279652083333332</v>
      </c>
      <c r="T43" s="112">
        <f t="shared" si="6"/>
        <v>0.0069844454936522915</v>
      </c>
      <c r="U43" s="112">
        <f t="shared" si="7"/>
        <v>0.005929794224110795</v>
      </c>
      <c r="V43" s="16">
        <f t="shared" si="22"/>
        <v>1.580150462966671</v>
      </c>
      <c r="W43" s="16">
        <f t="shared" si="23"/>
        <v>1.3415477430587037</v>
      </c>
      <c r="X43" s="112">
        <f t="shared" si="24"/>
        <v>0.007235121167429812</v>
      </c>
      <c r="Y43" s="112">
        <f t="shared" si="25"/>
        <v>0.00614261787114791</v>
      </c>
      <c r="AA43" s="53">
        <v>0.256944444444444</v>
      </c>
      <c r="AB43" s="19">
        <v>0.799861111111111</v>
      </c>
      <c r="AE43" s="58">
        <f t="shared" si="12"/>
        <v>0.542916666666667</v>
      </c>
      <c r="AF43" s="58">
        <f t="shared" si="13"/>
        <v>0.4609362500000003</v>
      </c>
      <c r="AG43" s="111">
        <f t="shared" si="14"/>
        <v>0.0070008596604341335</v>
      </c>
      <c r="AH43" s="111">
        <f t="shared" si="15"/>
        <v>0.0059437298517085796</v>
      </c>
      <c r="AI43" s="61">
        <f t="shared" si="16"/>
        <v>2.123067129633338</v>
      </c>
      <c r="AJ43" s="61">
        <f t="shared" si="17"/>
        <v>1.802483993058704</v>
      </c>
      <c r="AK43" s="111">
        <f t="shared" si="18"/>
        <v>0.007173735866306262</v>
      </c>
      <c r="AL43" s="112">
        <f t="shared" si="19"/>
        <v>0.006090501750494016</v>
      </c>
    </row>
    <row r="44" spans="1:38" ht="12.75">
      <c r="A44" s="89">
        <v>36</v>
      </c>
      <c r="B44" s="24">
        <v>85</v>
      </c>
      <c r="C44" s="25" t="s">
        <v>103</v>
      </c>
      <c r="D44" s="87">
        <f>'[1]Linked List'!D77</f>
        <v>0.937</v>
      </c>
      <c r="E44" s="113">
        <v>41838.25</v>
      </c>
      <c r="F44" s="113">
        <v>41839.01081018519</v>
      </c>
      <c r="I44" s="16">
        <f t="shared" si="0"/>
        <v>0.760810185187438</v>
      </c>
      <c r="J44" s="16">
        <f t="shared" si="1"/>
        <v>0.7128791435206295</v>
      </c>
      <c r="K44" s="109">
        <f t="shared" si="2"/>
        <v>0.0067627572016661155</v>
      </c>
      <c r="L44" s="109">
        <f t="shared" si="3"/>
        <v>0.006336703497961151</v>
      </c>
      <c r="N44" s="19">
        <v>0.25</v>
      </c>
      <c r="O44" s="29">
        <v>0.9346064814814815</v>
      </c>
      <c r="P44" s="26"/>
      <c r="Q44" s="27"/>
      <c r="R44" s="95">
        <f t="shared" si="20"/>
        <v>0.6846064814814815</v>
      </c>
      <c r="S44" s="95">
        <f t="shared" si="21"/>
        <v>0.6414762731481483</v>
      </c>
      <c r="T44" s="112">
        <f t="shared" si="6"/>
        <v>0.0064646504389186165</v>
      </c>
      <c r="U44" s="112">
        <f t="shared" si="7"/>
        <v>0.0060573774612667445</v>
      </c>
      <c r="V44" s="94">
        <f t="shared" si="22"/>
        <v>1.4454166666689194</v>
      </c>
      <c r="W44" s="94">
        <f t="shared" si="23"/>
        <v>1.3543554166687777</v>
      </c>
      <c r="X44" s="112">
        <f t="shared" si="24"/>
        <v>0.006618208180718495</v>
      </c>
      <c r="Y44" s="112">
        <f t="shared" si="25"/>
        <v>0.006201261065333231</v>
      </c>
      <c r="AA44" s="53">
        <v>0.256944444444444</v>
      </c>
      <c r="AB44" s="19">
        <v>0.7549768518518518</v>
      </c>
      <c r="AE44" s="58">
        <f t="shared" si="12"/>
        <v>0.49803240740740784</v>
      </c>
      <c r="AF44" s="58">
        <f t="shared" si="13"/>
        <v>0.46665636574074115</v>
      </c>
      <c r="AG44" s="111">
        <f t="shared" si="14"/>
        <v>0.006422081333428857</v>
      </c>
      <c r="AH44" s="111">
        <f t="shared" si="15"/>
        <v>0.006017490209422839</v>
      </c>
      <c r="AI44" s="61">
        <f t="shared" si="16"/>
        <v>1.9434490740763273</v>
      </c>
      <c r="AJ44" s="61">
        <f t="shared" si="17"/>
        <v>1.8210117824095189</v>
      </c>
      <c r="AK44" s="111">
        <f t="shared" si="18"/>
        <v>0.0065668155907292695</v>
      </c>
      <c r="AL44" s="112">
        <f t="shared" si="19"/>
        <v>0.006153106208513327</v>
      </c>
    </row>
    <row r="45" spans="1:38" ht="12.75">
      <c r="A45" s="89">
        <v>37</v>
      </c>
      <c r="B45" s="24">
        <v>82</v>
      </c>
      <c r="C45" s="25" t="s">
        <v>101</v>
      </c>
      <c r="D45" s="87">
        <f>'[1]Linked List'!D75</f>
        <v>0.99</v>
      </c>
      <c r="E45" s="113">
        <v>41838.260416666664</v>
      </c>
      <c r="F45" s="113">
        <v>41839.001238425924</v>
      </c>
      <c r="I45" s="16">
        <f t="shared" si="0"/>
        <v>0.7408217592601432</v>
      </c>
      <c r="J45" s="16">
        <f t="shared" si="1"/>
        <v>0.7334135416675417</v>
      </c>
      <c r="K45" s="109">
        <f t="shared" si="2"/>
        <v>0.006585082304534606</v>
      </c>
      <c r="L45" s="109">
        <f t="shared" si="3"/>
        <v>0.006519231481489259</v>
      </c>
      <c r="N45" s="19">
        <v>0.25</v>
      </c>
      <c r="O45" s="19">
        <v>0.9061226851851852</v>
      </c>
      <c r="R45" s="20">
        <f t="shared" si="20"/>
        <v>0.6561226851851852</v>
      </c>
      <c r="S45" s="20">
        <f t="shared" si="21"/>
        <v>0.6495614583333333</v>
      </c>
      <c r="T45" s="112">
        <f t="shared" si="6"/>
        <v>0.006195681635365299</v>
      </c>
      <c r="U45" s="112">
        <f t="shared" si="7"/>
        <v>0.006133724819011646</v>
      </c>
      <c r="V45" s="16">
        <f t="shared" si="22"/>
        <v>1.3969444444453285</v>
      </c>
      <c r="W45" s="16">
        <f t="shared" si="23"/>
        <v>1.382975000000875</v>
      </c>
      <c r="X45" s="112">
        <f t="shared" si="24"/>
        <v>0.006396265771269819</v>
      </c>
      <c r="Y45" s="112">
        <f t="shared" si="25"/>
        <v>0.0063323031135571195</v>
      </c>
      <c r="AA45" s="53">
        <v>0.256944444444444</v>
      </c>
      <c r="AB45" s="19">
        <v>0.7169560185185185</v>
      </c>
      <c r="AE45" s="20">
        <f t="shared" si="12"/>
        <v>0.46001157407407456</v>
      </c>
      <c r="AF45" s="20">
        <f t="shared" si="13"/>
        <v>0.4554114583333338</v>
      </c>
      <c r="AG45" s="111">
        <f t="shared" si="14"/>
        <v>0.005931806242089936</v>
      </c>
      <c r="AH45" s="17">
        <f t="shared" si="15"/>
        <v>0.005872488179669037</v>
      </c>
      <c r="AI45" s="61">
        <f t="shared" si="16"/>
        <v>1.8569560185194032</v>
      </c>
      <c r="AJ45" s="16">
        <f t="shared" si="17"/>
        <v>1.8383864583342087</v>
      </c>
      <c r="AK45" s="111">
        <f t="shared" si="18"/>
        <v>0.006274559954449749</v>
      </c>
      <c r="AL45" s="112">
        <f t="shared" si="19"/>
        <v>0.00621181435490525</v>
      </c>
    </row>
    <row r="46" spans="1:38" ht="12.75">
      <c r="A46" s="89">
        <v>38</v>
      </c>
      <c r="B46" s="24">
        <v>21</v>
      </c>
      <c r="C46" s="25" t="s">
        <v>79</v>
      </c>
      <c r="D46" s="87">
        <f>'[1]Linked List'!D49</f>
        <v>0.9400000000000001</v>
      </c>
      <c r="E46" s="113">
        <v>41838.260416666664</v>
      </c>
      <c r="F46" s="141">
        <v>41839.03868055555</v>
      </c>
      <c r="I46" s="16">
        <f t="shared" si="0"/>
        <v>0.7782638888893416</v>
      </c>
      <c r="J46" s="16">
        <f t="shared" si="1"/>
        <v>0.7315680555559811</v>
      </c>
      <c r="K46" s="109">
        <f t="shared" si="2"/>
        <v>0.006917901234571926</v>
      </c>
      <c r="L46" s="109">
        <f t="shared" si="3"/>
        <v>0.00650282716049761</v>
      </c>
      <c r="N46" s="19">
        <v>0.25</v>
      </c>
      <c r="O46" s="19">
        <v>0.99375</v>
      </c>
      <c r="R46" s="20">
        <f t="shared" si="20"/>
        <v>0.74375</v>
      </c>
      <c r="S46" s="20">
        <f t="shared" si="21"/>
        <v>0.6991250000000001</v>
      </c>
      <c r="T46" s="112">
        <f t="shared" si="6"/>
        <v>0.007023135033050047</v>
      </c>
      <c r="U46" s="112">
        <f t="shared" si="7"/>
        <v>0.006601746931067045</v>
      </c>
      <c r="V46" s="16">
        <f t="shared" si="22"/>
        <v>1.5220138888893415</v>
      </c>
      <c r="W46" s="16">
        <f t="shared" si="23"/>
        <v>1.4306930555559814</v>
      </c>
      <c r="X46" s="112">
        <f t="shared" si="24"/>
        <v>0.006968928062680135</v>
      </c>
      <c r="Y46" s="112">
        <f t="shared" si="25"/>
        <v>0.006550792378919329</v>
      </c>
      <c r="Z46" s="28"/>
      <c r="AA46" s="53">
        <v>0.256944444444444</v>
      </c>
      <c r="AB46" s="29">
        <v>0.7504861111111111</v>
      </c>
      <c r="AC46" s="26"/>
      <c r="AD46" s="27"/>
      <c r="AE46" s="20">
        <f t="shared" si="12"/>
        <v>0.4935416666666671</v>
      </c>
      <c r="AF46" s="20">
        <f t="shared" si="13"/>
        <v>0.4639291666666671</v>
      </c>
      <c r="AG46" s="111">
        <f t="shared" si="14"/>
        <v>0.006364173651407699</v>
      </c>
      <c r="AH46" s="17">
        <f t="shared" si="15"/>
        <v>0.005982323232323238</v>
      </c>
      <c r="AI46" s="94">
        <f t="shared" si="16"/>
        <v>2.0155555555560087</v>
      </c>
      <c r="AJ46" s="94">
        <f t="shared" si="17"/>
        <v>1.8946222222226485</v>
      </c>
      <c r="AK46" s="119">
        <f t="shared" si="18"/>
        <v>0.006810459724804895</v>
      </c>
      <c r="AL46" s="6">
        <f t="shared" si="19"/>
        <v>0.006401832141316603</v>
      </c>
    </row>
    <row r="47" spans="1:38" ht="12.75">
      <c r="A47" s="89">
        <v>39</v>
      </c>
      <c r="B47" s="24">
        <v>15</v>
      </c>
      <c r="C47" s="25" t="s">
        <v>76</v>
      </c>
      <c r="D47" s="87">
        <f>'[1]Linked List'!D46</f>
        <v>0.9680000000000002</v>
      </c>
      <c r="E47" s="19">
        <v>0.260416666666667</v>
      </c>
      <c r="F47" s="19">
        <v>0.9819444444444444</v>
      </c>
      <c r="I47" s="16">
        <f t="shared" si="0"/>
        <v>0.7215277777777773</v>
      </c>
      <c r="J47" s="16">
        <f t="shared" si="1"/>
        <v>0.6984388888888886</v>
      </c>
      <c r="K47" s="109">
        <f t="shared" si="2"/>
        <v>0.006413580246913576</v>
      </c>
      <c r="L47" s="109">
        <f t="shared" si="3"/>
        <v>0.006208345679012343</v>
      </c>
      <c r="N47" s="19">
        <v>0.25</v>
      </c>
      <c r="O47" s="19">
        <v>0.8794675925925927</v>
      </c>
      <c r="R47" s="95">
        <f t="shared" si="20"/>
        <v>0.6294675925925927</v>
      </c>
      <c r="S47" s="20">
        <f t="shared" si="21"/>
        <v>0.6093246296296299</v>
      </c>
      <c r="T47" s="112">
        <f t="shared" si="6"/>
        <v>0.005943981044311545</v>
      </c>
      <c r="U47" s="112">
        <f t="shared" si="7"/>
        <v>0.005753773650893577</v>
      </c>
      <c r="V47" s="16">
        <f t="shared" si="22"/>
        <v>1.35099537037037</v>
      </c>
      <c r="W47" s="16">
        <f t="shared" si="23"/>
        <v>1.3077635185185184</v>
      </c>
      <c r="X47" s="112">
        <f t="shared" si="24"/>
        <v>0.0061858762379595695</v>
      </c>
      <c r="Y47" s="112">
        <f t="shared" si="25"/>
        <v>0.005987928198344864</v>
      </c>
      <c r="Z47" s="57"/>
      <c r="AA47" s="53">
        <v>0.256944444444444</v>
      </c>
      <c r="AB47" s="53">
        <v>0.9784722222222223</v>
      </c>
      <c r="AC47" s="54"/>
      <c r="AD47" s="57"/>
      <c r="AE47" s="58">
        <f t="shared" si="12"/>
        <v>0.7215277777777783</v>
      </c>
      <c r="AF47" s="58">
        <f t="shared" si="13"/>
        <v>0.6984388888888896</v>
      </c>
      <c r="AG47" s="111">
        <f t="shared" si="14"/>
        <v>0.009304033240203461</v>
      </c>
      <c r="AH47" s="112">
        <f t="shared" si="15"/>
        <v>0.009006304176516952</v>
      </c>
      <c r="AI47" s="61">
        <f t="shared" si="16"/>
        <v>2.0725231481481483</v>
      </c>
      <c r="AJ47" s="56">
        <f t="shared" si="17"/>
        <v>2.006202407407408</v>
      </c>
      <c r="AK47" s="111">
        <f t="shared" si="18"/>
        <v>0.00700295032319023</v>
      </c>
      <c r="AL47" s="112">
        <f t="shared" si="19"/>
        <v>0.006778855912848143</v>
      </c>
    </row>
    <row r="48" spans="1:38" ht="12.75">
      <c r="A48" s="89">
        <v>40</v>
      </c>
      <c r="B48" s="24">
        <v>22</v>
      </c>
      <c r="C48" s="25" t="s">
        <v>80</v>
      </c>
      <c r="D48" s="87">
        <f>'[1]Linked List'!D50</f>
        <v>0.95</v>
      </c>
      <c r="E48" s="113">
        <v>41838.260416666664</v>
      </c>
      <c r="F48" s="113">
        <v>41839.14690972222</v>
      </c>
      <c r="I48" s="16">
        <f t="shared" si="0"/>
        <v>0.8864930555573665</v>
      </c>
      <c r="J48" s="16">
        <f t="shared" si="1"/>
        <v>0.8421684027794981</v>
      </c>
      <c r="K48" s="109">
        <f t="shared" si="2"/>
        <v>0.007879938271621036</v>
      </c>
      <c r="L48" s="109">
        <f t="shared" si="3"/>
        <v>0.007485941358039983</v>
      </c>
      <c r="N48" s="113">
        <v>41839.25</v>
      </c>
      <c r="O48" s="142">
        <v>41840.058587962965</v>
      </c>
      <c r="P48" s="54"/>
      <c r="Q48" s="55"/>
      <c r="R48" s="58">
        <f t="shared" si="20"/>
        <v>0.8085879629652482</v>
      </c>
      <c r="S48" s="58">
        <f t="shared" si="21"/>
        <v>0.7681585648169857</v>
      </c>
      <c r="T48" s="112">
        <f t="shared" si="6"/>
        <v>0.0076353915294168845</v>
      </c>
      <c r="U48" s="112">
        <f t="shared" si="7"/>
        <v>0.007253621952946041</v>
      </c>
      <c r="V48" s="16">
        <f t="shared" si="22"/>
        <v>1.6950810185226146</v>
      </c>
      <c r="W48" s="56">
        <f t="shared" si="23"/>
        <v>1.610326967596484</v>
      </c>
      <c r="X48" s="112">
        <f t="shared" si="24"/>
        <v>0.007761359974920397</v>
      </c>
      <c r="Y48" s="112">
        <f t="shared" si="25"/>
        <v>0.007373291976174377</v>
      </c>
      <c r="Z48" s="57"/>
      <c r="AA48" s="53">
        <v>0.256944444444444</v>
      </c>
      <c r="AB48" s="53">
        <v>0.8645717592592592</v>
      </c>
      <c r="AC48" s="54"/>
      <c r="AD48" s="57"/>
      <c r="AE48" s="58">
        <f t="shared" si="12"/>
        <v>0.6076273148148152</v>
      </c>
      <c r="AF48" s="58">
        <f t="shared" si="13"/>
        <v>0.5772459490740744</v>
      </c>
      <c r="AG48" s="111">
        <f t="shared" si="14"/>
        <v>0.007835297418630758</v>
      </c>
      <c r="AH48" s="112">
        <f t="shared" si="15"/>
        <v>0.007443532547699219</v>
      </c>
      <c r="AI48" s="61">
        <f t="shared" si="16"/>
        <v>2.3027083333374296</v>
      </c>
      <c r="AJ48" s="56">
        <f t="shared" si="17"/>
        <v>2.1875729166705584</v>
      </c>
      <c r="AK48" s="111">
        <f t="shared" si="18"/>
        <v>0.007780734358295083</v>
      </c>
      <c r="AL48" s="112">
        <f t="shared" si="19"/>
        <v>0.0073916976403803295</v>
      </c>
    </row>
    <row r="49" spans="1:38" s="69" customFormat="1" ht="12.75">
      <c r="A49" s="89">
        <v>41</v>
      </c>
      <c r="B49" s="24">
        <v>74</v>
      </c>
      <c r="C49" s="25" t="s">
        <v>97</v>
      </c>
      <c r="D49" s="120">
        <f>'[1]Linked List'!D68</f>
        <v>0.8980000000000002</v>
      </c>
      <c r="E49" s="113">
        <v>41838.260416666664</v>
      </c>
      <c r="F49" s="113">
        <v>41839.05363425926</v>
      </c>
      <c r="G49" s="14"/>
      <c r="H49" s="15"/>
      <c r="I49" s="16">
        <f t="shared" si="0"/>
        <v>0.7932175925961928</v>
      </c>
      <c r="J49" s="16">
        <f t="shared" si="1"/>
        <v>0.7123093981513814</v>
      </c>
      <c r="K49" s="109">
        <f t="shared" si="2"/>
        <v>0.007050823045299492</v>
      </c>
      <c r="L49" s="109">
        <f t="shared" si="3"/>
        <v>0.006331639094678945</v>
      </c>
      <c r="M49" s="18"/>
      <c r="N49" s="19">
        <v>0.25</v>
      </c>
      <c r="O49" s="19">
        <v>0.9994444444444445</v>
      </c>
      <c r="P49" s="14"/>
      <c r="Q49" s="15"/>
      <c r="R49" s="20">
        <f t="shared" si="20"/>
        <v>0.7494444444444445</v>
      </c>
      <c r="S49" s="20">
        <f t="shared" si="21"/>
        <v>0.6730011111111113</v>
      </c>
      <c r="T49" s="112">
        <f t="shared" si="6"/>
        <v>0.007076906935263876</v>
      </c>
      <c r="U49" s="112">
        <f t="shared" si="7"/>
        <v>0.006355062427866961</v>
      </c>
      <c r="V49" s="16">
        <f t="shared" si="22"/>
        <v>1.5426620370406372</v>
      </c>
      <c r="W49" s="16">
        <f t="shared" si="23"/>
        <v>1.3853105092624927</v>
      </c>
      <c r="X49" s="112">
        <f t="shared" si="24"/>
        <v>0.007063470865570683</v>
      </c>
      <c r="Y49" s="112">
        <f t="shared" si="25"/>
        <v>0.006342996837282475</v>
      </c>
      <c r="Z49" s="18"/>
      <c r="AA49" s="53">
        <v>0.256944444444444</v>
      </c>
      <c r="AB49" s="19">
        <v>0.7541435185185185</v>
      </c>
      <c r="AC49" s="14"/>
      <c r="AD49" s="11"/>
      <c r="AE49" s="58">
        <f t="shared" si="12"/>
        <v>0.4971990740740745</v>
      </c>
      <c r="AF49" s="58">
        <f t="shared" si="13"/>
        <v>0.44648476851851904</v>
      </c>
      <c r="AG49" s="111">
        <f t="shared" si="14"/>
        <v>0.00641133557800225</v>
      </c>
      <c r="AH49" s="111">
        <f t="shared" si="15"/>
        <v>0.005757379349046023</v>
      </c>
      <c r="AI49" s="16"/>
      <c r="AJ49" s="16"/>
      <c r="AK49" s="17"/>
      <c r="AL49" s="17"/>
    </row>
    <row r="50" spans="1:3" ht="12.75">
      <c r="A50" s="10"/>
      <c r="C50" s="12"/>
    </row>
    <row r="51" spans="1:3" ht="12.75">
      <c r="A51" s="10"/>
      <c r="C51" s="12"/>
    </row>
    <row r="52" spans="1:3" ht="12.75">
      <c r="A52" s="9"/>
      <c r="C52" s="12"/>
    </row>
    <row r="53" spans="1:3" ht="12.75">
      <c r="A53" s="9"/>
      <c r="C53" s="12"/>
    </row>
    <row r="54" spans="1:3" ht="12.75">
      <c r="A54" s="9"/>
      <c r="C54" s="12"/>
    </row>
    <row r="55" spans="1:3" ht="12.75">
      <c r="A55" s="9"/>
      <c r="C55" s="12"/>
    </row>
    <row r="56" spans="1:3" ht="12.75">
      <c r="A56" s="9"/>
      <c r="C56" s="12"/>
    </row>
    <row r="57" spans="1:3" ht="12.75">
      <c r="A57" s="9"/>
      <c r="C57" s="12"/>
    </row>
    <row r="58" spans="1:3" ht="12.75">
      <c r="A58" s="9"/>
      <c r="C58" s="12"/>
    </row>
    <row r="59" spans="1:3" ht="12.75">
      <c r="A59" s="9"/>
      <c r="C59" s="12"/>
    </row>
    <row r="60" spans="1:3" ht="12.75">
      <c r="A60" s="9"/>
      <c r="C60" s="12"/>
    </row>
    <row r="61" spans="1:3" ht="12.75">
      <c r="A61" s="9"/>
      <c r="C61" s="12"/>
    </row>
    <row r="62" spans="1:3" ht="12.75">
      <c r="A62" s="9"/>
      <c r="C62" s="12"/>
    </row>
    <row r="63" spans="1:3" ht="12.75">
      <c r="A63" s="9"/>
      <c r="C63" s="12"/>
    </row>
    <row r="64" spans="1:3" ht="12.75">
      <c r="A64" s="9"/>
      <c r="C64" s="12"/>
    </row>
    <row r="65" spans="1:3" ht="12.75">
      <c r="A65" s="9"/>
      <c r="B65" s="12"/>
      <c r="C65" s="12"/>
    </row>
    <row r="66" spans="1:3" ht="12.75">
      <c r="A66" s="9"/>
      <c r="B66" s="12"/>
      <c r="C66" s="12"/>
    </row>
    <row r="67" spans="1:3" ht="12.75">
      <c r="A67" s="9"/>
      <c r="B67" s="12"/>
      <c r="C67" s="12"/>
    </row>
    <row r="68" spans="1:3" ht="12.75">
      <c r="A68" s="9"/>
      <c r="B68" s="12"/>
      <c r="C68" s="12"/>
    </row>
    <row r="69" spans="1:3" ht="12.75">
      <c r="A69" s="9"/>
      <c r="B69" s="12"/>
      <c r="C69" s="12"/>
    </row>
    <row r="70" spans="1:3" ht="12.75">
      <c r="A70" s="9"/>
      <c r="B70" s="12"/>
      <c r="C70" s="12"/>
    </row>
    <row r="71" spans="1:3" ht="12.75">
      <c r="A71" s="9"/>
      <c r="B71" s="12"/>
      <c r="C71" s="12"/>
    </row>
    <row r="72" spans="1:3" ht="12.75">
      <c r="A72" s="9"/>
      <c r="B72" s="12"/>
      <c r="C72" s="12"/>
    </row>
    <row r="73" spans="1:3" ht="12.75">
      <c r="A73" s="9"/>
      <c r="B73" s="12"/>
      <c r="C73" s="12"/>
    </row>
    <row r="74" spans="1:3" ht="12.75">
      <c r="A74" s="9"/>
      <c r="B74" s="12"/>
      <c r="C74" s="12"/>
    </row>
    <row r="75" spans="1:3" ht="12.75">
      <c r="A75" s="9"/>
      <c r="B75" s="12"/>
      <c r="C75" s="12"/>
    </row>
    <row r="76" spans="1:3" ht="12.75">
      <c r="A76" s="9"/>
      <c r="B76" s="12"/>
      <c r="C76" s="12"/>
    </row>
    <row r="77" spans="1:3" ht="12.75">
      <c r="A77" s="9"/>
      <c r="B77" s="12"/>
      <c r="C77" s="12"/>
    </row>
    <row r="78" spans="1:3" ht="12.75">
      <c r="A78" s="9"/>
      <c r="B78" s="12"/>
      <c r="C78" s="12"/>
    </row>
    <row r="79" spans="1:3" ht="12.75">
      <c r="A79" s="9"/>
      <c r="B79" s="12"/>
      <c r="C79" s="12"/>
    </row>
    <row r="80" spans="1:3" ht="12.75">
      <c r="A80" s="9"/>
      <c r="B80" s="12"/>
      <c r="C80" s="12"/>
    </row>
    <row r="81" spans="1:3" ht="12.75">
      <c r="A81" s="9"/>
      <c r="B81" s="12"/>
      <c r="C81" s="12"/>
    </row>
    <row r="82" spans="1:3" ht="12.75">
      <c r="A82" s="9"/>
      <c r="B82" s="12"/>
      <c r="C82" s="12"/>
    </row>
    <row r="83" spans="1:3" ht="12.75">
      <c r="A83" s="9"/>
      <c r="B83" s="12"/>
      <c r="C83" s="12"/>
    </row>
    <row r="84" spans="1:3" ht="12.75">
      <c r="A84" s="9"/>
      <c r="B84" s="12"/>
      <c r="C84" s="12"/>
    </row>
    <row r="85" spans="1:3" ht="12.75">
      <c r="A85" s="9"/>
      <c r="B85" s="12"/>
      <c r="C85" s="12"/>
    </row>
    <row r="86" spans="1:3" ht="12.75">
      <c r="A86" s="9"/>
      <c r="B86" s="12"/>
      <c r="C86" s="12"/>
    </row>
    <row r="87" spans="1:3" ht="12.75">
      <c r="A87" s="9"/>
      <c r="B87" s="12"/>
      <c r="C87" s="12"/>
    </row>
    <row r="88" spans="1:3" ht="12.75">
      <c r="A88" s="9"/>
      <c r="B88" s="12"/>
      <c r="C88" s="12"/>
    </row>
    <row r="89" spans="1:3" ht="12.75">
      <c r="A89" s="9"/>
      <c r="B89" s="12"/>
      <c r="C89" s="12"/>
    </row>
    <row r="90" spans="1:3" ht="12.75">
      <c r="A90" s="9"/>
      <c r="B90" s="12"/>
      <c r="C90" s="12"/>
    </row>
    <row r="91" spans="1:3" ht="12.75">
      <c r="A91" s="9"/>
      <c r="B91" s="12"/>
      <c r="C91" s="12"/>
    </row>
    <row r="92" spans="1:3" ht="12.75">
      <c r="A92" s="9"/>
      <c r="B92" s="12"/>
      <c r="C92" s="12"/>
    </row>
    <row r="93" spans="1:3" ht="12.75">
      <c r="A93" s="9"/>
      <c r="B93" s="12"/>
      <c r="C93" s="12"/>
    </row>
    <row r="94" spans="1:3" ht="12.75">
      <c r="A94" s="9"/>
      <c r="B94" s="12"/>
      <c r="C94" s="12"/>
    </row>
    <row r="95" spans="1:3" ht="12.75">
      <c r="A95" s="9"/>
      <c r="B95" s="12"/>
      <c r="C95" s="12"/>
    </row>
    <row r="96" spans="1:3" ht="12.75">
      <c r="A96" s="9"/>
      <c r="B96" s="12"/>
      <c r="C96" s="12"/>
    </row>
    <row r="97" spans="1:3" ht="12.75">
      <c r="A97" s="9"/>
      <c r="B97" s="12"/>
      <c r="C97" s="12"/>
    </row>
    <row r="98" spans="1:3" ht="12.75">
      <c r="A98" s="9"/>
      <c r="B98" s="12"/>
      <c r="C98" s="12"/>
    </row>
    <row r="99" spans="1:3" ht="12.75">
      <c r="A99" s="9"/>
      <c r="B99" s="12"/>
      <c r="C99" s="12"/>
    </row>
    <row r="100" spans="1:3" ht="12.75">
      <c r="A100" s="9"/>
      <c r="B100" s="12"/>
      <c r="C100" s="12"/>
    </row>
    <row r="101" spans="1:3" ht="12.75">
      <c r="A101" s="9"/>
      <c r="B101" s="12"/>
      <c r="C101" s="12"/>
    </row>
    <row r="102" spans="1:3" ht="12.75">
      <c r="A102" s="9"/>
      <c r="B102" s="12"/>
      <c r="C102" s="12"/>
    </row>
    <row r="103" spans="1:3" ht="12.75">
      <c r="A103" s="9"/>
      <c r="B103" s="12"/>
      <c r="C103" s="12"/>
    </row>
    <row r="104" spans="1:3" ht="12.75">
      <c r="A104" s="9"/>
      <c r="B104" s="12"/>
      <c r="C104" s="12"/>
    </row>
    <row r="105" spans="1:3" ht="12.75">
      <c r="A105" s="9"/>
      <c r="B105" s="12"/>
      <c r="C105" s="12"/>
    </row>
    <row r="106" spans="1:3" ht="12.75">
      <c r="A106" s="9"/>
      <c r="B106" s="12"/>
      <c r="C106" s="12"/>
    </row>
    <row r="107" spans="1:3" ht="12.75">
      <c r="A107" s="9"/>
      <c r="B107" s="12"/>
      <c r="C107" s="12"/>
    </row>
    <row r="108" spans="1:3" ht="12.75">
      <c r="A108" s="9"/>
      <c r="B108" s="12"/>
      <c r="C108" s="12"/>
    </row>
    <row r="109" spans="1:3" ht="12.75">
      <c r="A109" s="9"/>
      <c r="B109" s="12"/>
      <c r="C109" s="12"/>
    </row>
    <row r="110" spans="1:3" ht="12.75">
      <c r="A110" s="9"/>
      <c r="B110" s="12"/>
      <c r="C110" s="12"/>
    </row>
    <row r="111" spans="1:3" ht="12.75">
      <c r="A111" s="9"/>
      <c r="B111" s="12"/>
      <c r="C111" s="12"/>
    </row>
    <row r="112" spans="1:3" ht="12.75">
      <c r="A112" s="9"/>
      <c r="B112" s="12"/>
      <c r="C112" s="12"/>
    </row>
    <row r="113" spans="1:3" ht="12.75">
      <c r="A113" s="9"/>
      <c r="B113" s="12"/>
      <c r="C113" s="12"/>
    </row>
    <row r="114" spans="1:3" ht="12.75">
      <c r="A114" s="9"/>
      <c r="B114" s="12"/>
      <c r="C114" s="12"/>
    </row>
    <row r="115" spans="1:3" ht="12.75">
      <c r="A115" s="9"/>
      <c r="B115" s="12"/>
      <c r="C115" s="12"/>
    </row>
    <row r="116" spans="1:3" ht="12.75">
      <c r="A116" s="9"/>
      <c r="B116" s="12"/>
      <c r="C116" s="12"/>
    </row>
    <row r="117" spans="1:3" ht="12.75">
      <c r="A117" s="9"/>
      <c r="B117" s="12"/>
      <c r="C117" s="12"/>
    </row>
    <row r="118" spans="1:3" ht="12.75">
      <c r="A118" s="9"/>
      <c r="B118" s="12"/>
      <c r="C118" s="12"/>
    </row>
    <row r="119" spans="1:3" ht="12.75">
      <c r="A119" s="9"/>
      <c r="B119" s="12"/>
      <c r="C119" s="12"/>
    </row>
    <row r="120" spans="1:3" ht="12.75">
      <c r="A120" s="9"/>
      <c r="B120" s="12"/>
      <c r="C120" s="12"/>
    </row>
    <row r="121" spans="1:3" ht="12.75">
      <c r="A121" s="9"/>
      <c r="B121" s="12"/>
      <c r="C121" s="12"/>
    </row>
    <row r="122" spans="1:3" ht="12.75">
      <c r="A122" s="9"/>
      <c r="B122" s="12"/>
      <c r="C122" s="12"/>
    </row>
    <row r="123" spans="1:3" ht="12.75">
      <c r="A123" s="9"/>
      <c r="B123" s="12"/>
      <c r="C123" s="12"/>
    </row>
    <row r="124" spans="1:3" ht="12.75">
      <c r="A124" s="9"/>
      <c r="B124" s="12"/>
      <c r="C124" s="12"/>
    </row>
    <row r="125" spans="1:3" ht="12.75">
      <c r="A125" s="9"/>
      <c r="B125" s="12"/>
      <c r="C125" s="12"/>
    </row>
    <row r="126" spans="1:3" ht="12.75">
      <c r="A126" s="9"/>
      <c r="B126" s="12"/>
      <c r="C126" s="12"/>
    </row>
    <row r="127" spans="1:3" ht="12.75">
      <c r="A127" s="9"/>
      <c r="B127" s="12"/>
      <c r="C127" s="12"/>
    </row>
    <row r="128" spans="2:3" ht="12.75">
      <c r="B128" s="12"/>
      <c r="C128" s="12"/>
    </row>
    <row r="129" spans="2:3" ht="12.75">
      <c r="B129" s="12"/>
      <c r="C129" s="12"/>
    </row>
    <row r="130" spans="2:3" ht="12.75">
      <c r="B130" s="12"/>
      <c r="C130" s="12"/>
    </row>
    <row r="131" spans="2:3" ht="12.75">
      <c r="B131" s="12"/>
      <c r="C131" s="12"/>
    </row>
    <row r="132" spans="2:3" ht="12.75">
      <c r="B132" s="12"/>
      <c r="C132" s="12"/>
    </row>
    <row r="133" spans="2:3" ht="12.75">
      <c r="B133" s="12"/>
      <c r="C133" s="12"/>
    </row>
    <row r="134" spans="2:3" ht="12.75">
      <c r="B134" s="12"/>
      <c r="C134" s="12"/>
    </row>
    <row r="135" spans="2:3" ht="12.75">
      <c r="B135" s="12"/>
      <c r="C135" s="12"/>
    </row>
    <row r="136" spans="2:3" ht="12.75">
      <c r="B136" s="12"/>
      <c r="C136" s="12"/>
    </row>
    <row r="137" spans="2:3" ht="12.75">
      <c r="B137" s="12"/>
      <c r="C137" s="12"/>
    </row>
    <row r="138" spans="2:3" ht="12.75">
      <c r="B138" s="12"/>
      <c r="C138" s="12"/>
    </row>
    <row r="139" spans="2:3" ht="12.75">
      <c r="B139" s="12"/>
      <c r="C139" s="12"/>
    </row>
    <row r="140" spans="2:3" ht="12.75">
      <c r="B140" s="12"/>
      <c r="C140" s="12"/>
    </row>
    <row r="141" spans="2:3" ht="12.75">
      <c r="B141" s="12"/>
      <c r="C141" s="12"/>
    </row>
    <row r="142" spans="2:3" ht="12.75">
      <c r="B142" s="12"/>
      <c r="C142" s="12"/>
    </row>
    <row r="143" spans="2:3" ht="12.75">
      <c r="B143" s="12"/>
      <c r="C143" s="12"/>
    </row>
    <row r="144" spans="2:3" ht="12.75">
      <c r="B144" s="12"/>
      <c r="C144" s="12"/>
    </row>
    <row r="145" spans="2:3" ht="12.75">
      <c r="B145" s="12"/>
      <c r="C145" s="12"/>
    </row>
    <row r="146" spans="2:3" ht="12.75">
      <c r="B146" s="12"/>
      <c r="C146" s="12"/>
    </row>
    <row r="147" spans="2:3" ht="12.75">
      <c r="B147" s="12"/>
      <c r="C147" s="12"/>
    </row>
    <row r="148" spans="2:3" ht="12.75">
      <c r="B148" s="12"/>
      <c r="C148" s="12"/>
    </row>
    <row r="149" spans="2:3" ht="12.75">
      <c r="B149" s="12"/>
      <c r="C149" s="12"/>
    </row>
    <row r="150" spans="2:3" ht="12.75">
      <c r="B150" s="12"/>
      <c r="C150" s="12"/>
    </row>
    <row r="151" spans="2:3" ht="12.75">
      <c r="B151" s="12"/>
      <c r="C151" s="12"/>
    </row>
    <row r="152" spans="2:3" ht="12.75">
      <c r="B152" s="12"/>
      <c r="C152" s="12"/>
    </row>
    <row r="153" spans="2:3" ht="12.75">
      <c r="B153" s="12"/>
      <c r="C153" s="12"/>
    </row>
    <row r="154" spans="2:3" ht="12.75">
      <c r="B154" s="12"/>
      <c r="C154" s="12"/>
    </row>
    <row r="155" spans="2:3" ht="12.75">
      <c r="B155" s="12"/>
      <c r="C155" s="12"/>
    </row>
    <row r="156" spans="2:3" ht="12.75">
      <c r="B156" s="12"/>
      <c r="C156" s="12"/>
    </row>
    <row r="157" spans="2:3" ht="12.75">
      <c r="B157" s="12"/>
      <c r="C157" s="12"/>
    </row>
    <row r="158" spans="2:3" ht="12.75">
      <c r="B158" s="12"/>
      <c r="C158" s="12"/>
    </row>
    <row r="159" spans="2:3" ht="12.75">
      <c r="B159" s="12"/>
      <c r="C159" s="12"/>
    </row>
    <row r="160" spans="2:3" ht="12.75">
      <c r="B160" s="12"/>
      <c r="C160" s="12"/>
    </row>
    <row r="161" spans="2:3" ht="12.75">
      <c r="B161" s="12"/>
      <c r="C161" s="12"/>
    </row>
    <row r="162" spans="2:3" ht="12.75">
      <c r="B162" s="12"/>
      <c r="C162" s="12"/>
    </row>
    <row r="163" spans="2:3" ht="12.75">
      <c r="B163" s="12"/>
      <c r="C163" s="12"/>
    </row>
    <row r="164" spans="2:3" ht="12.75">
      <c r="B164" s="12"/>
      <c r="C164" s="12"/>
    </row>
    <row r="165" spans="2:3" ht="12.75">
      <c r="B165" s="12"/>
      <c r="C165" s="12"/>
    </row>
    <row r="166" spans="2:3" ht="12.75">
      <c r="B166" s="12"/>
      <c r="C166" s="12"/>
    </row>
    <row r="167" spans="2:3" ht="12.75">
      <c r="B167" s="12"/>
      <c r="C167" s="12"/>
    </row>
    <row r="168" spans="2:3" ht="12.75">
      <c r="B168" s="12"/>
      <c r="C168" s="12"/>
    </row>
    <row r="169" spans="2:3" ht="12.75">
      <c r="B169" s="12"/>
      <c r="C169" s="12"/>
    </row>
    <row r="170" spans="2:3" ht="12.75">
      <c r="B170" s="12"/>
      <c r="C170" s="12"/>
    </row>
    <row r="171" spans="2:3" ht="12.75">
      <c r="B171" s="12"/>
      <c r="C171" s="12"/>
    </row>
    <row r="172" spans="2:3" ht="12.75">
      <c r="B172" s="12"/>
      <c r="C172" s="12"/>
    </row>
    <row r="173" spans="2:3" ht="12.75">
      <c r="B173" s="12"/>
      <c r="C173" s="12"/>
    </row>
    <row r="174" spans="2:3" ht="12.75">
      <c r="B174" s="12"/>
      <c r="C174" s="12"/>
    </row>
    <row r="175" spans="2:3" ht="12.75">
      <c r="B175" s="12"/>
      <c r="C175" s="12"/>
    </row>
    <row r="176" spans="2:3" ht="12.75">
      <c r="B176" s="12"/>
      <c r="C176" s="12"/>
    </row>
    <row r="177" spans="2:3" ht="12.75">
      <c r="B177" s="12"/>
      <c r="C177" s="12"/>
    </row>
    <row r="178" spans="2:3" ht="12.75">
      <c r="B178" s="12"/>
      <c r="C178" s="12"/>
    </row>
    <row r="179" spans="2:3" ht="12.75">
      <c r="B179" s="12"/>
      <c r="C179" s="12"/>
    </row>
    <row r="180" spans="2:3" ht="12.75">
      <c r="B180" s="12"/>
      <c r="C180" s="12"/>
    </row>
    <row r="181" spans="2:3" ht="12.75">
      <c r="B181" s="12"/>
      <c r="C181" s="12"/>
    </row>
    <row r="182" spans="2:3" ht="12.75">
      <c r="B182" s="12"/>
      <c r="C182" s="12"/>
    </row>
    <row r="183" spans="2:3" ht="12.75">
      <c r="B183" s="12"/>
      <c r="C183" s="12"/>
    </row>
    <row r="184" spans="2:3" ht="12.75">
      <c r="B184" s="12"/>
      <c r="C184" s="12"/>
    </row>
    <row r="185" spans="2:3" ht="12.75">
      <c r="B185" s="12"/>
      <c r="C185" s="12"/>
    </row>
    <row r="186" spans="2:3" ht="12.75">
      <c r="B186" s="12"/>
      <c r="C186" s="12"/>
    </row>
    <row r="187" spans="2:3" ht="12.75">
      <c r="B187" s="12"/>
      <c r="C187" s="12"/>
    </row>
    <row r="188" spans="2:3" ht="12.75">
      <c r="B188" s="12"/>
      <c r="C188" s="12"/>
    </row>
    <row r="189" spans="2:3" ht="12.75">
      <c r="B189" s="12"/>
      <c r="C189" s="12"/>
    </row>
    <row r="190" spans="2:3" ht="12.75">
      <c r="B190" s="12"/>
      <c r="C190" s="12"/>
    </row>
    <row r="191" spans="2:3" ht="12.75">
      <c r="B191" s="12"/>
      <c r="C191" s="12"/>
    </row>
    <row r="192" spans="2:3" ht="12.75">
      <c r="B192" s="12"/>
      <c r="C192" s="12"/>
    </row>
    <row r="193" spans="2:3" ht="12.75">
      <c r="B193" s="12"/>
      <c r="C193" s="12"/>
    </row>
    <row r="194" spans="2:3" ht="12.75">
      <c r="B194" s="12"/>
      <c r="C194" s="12"/>
    </row>
    <row r="195" spans="2:3" ht="12.75">
      <c r="B195" s="12"/>
      <c r="C195" s="12"/>
    </row>
    <row r="196" spans="2:3" ht="12.75">
      <c r="B196" s="12"/>
      <c r="C196" s="12"/>
    </row>
    <row r="197" spans="2:3" ht="12.75">
      <c r="B197" s="12"/>
      <c r="C197" s="12"/>
    </row>
    <row r="198" spans="2:3" ht="12.75">
      <c r="B198" s="12"/>
      <c r="C198" s="12"/>
    </row>
    <row r="199" spans="2:3" ht="12.75">
      <c r="B199" s="12"/>
      <c r="C199" s="12"/>
    </row>
    <row r="200" spans="2:3" ht="12.75">
      <c r="B200" s="12"/>
      <c r="C200" s="12"/>
    </row>
    <row r="201" spans="2:3" ht="12.75">
      <c r="B201" s="12"/>
      <c r="C201" s="12"/>
    </row>
  </sheetData>
  <sheetProtection/>
  <printOptions gridLines="1" horizontalCentered="1" verticalCentered="1"/>
  <pageMargins left="0" right="0" top="0.25" bottom="0.25" header="0.3" footer="0.3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3" sqref="A13"/>
    </sheetView>
  </sheetViews>
  <sheetFormatPr defaultColWidth="9.140625" defaultRowHeight="12.75"/>
  <cols>
    <col min="1" max="1" width="5.28125" style="0" customWidth="1"/>
    <col min="3" max="3" width="32.7109375" style="0" customWidth="1"/>
    <col min="4" max="4" width="9.140625" style="1" customWidth="1"/>
    <col min="5" max="6" width="13.421875" style="3" customWidth="1"/>
    <col min="7" max="7" width="8.7109375" style="4" hidden="1" customWidth="1"/>
    <col min="8" max="8" width="7.28125" style="2" hidden="1" customWidth="1"/>
    <col min="9" max="9" width="11.28125" style="5" customWidth="1"/>
    <col min="10" max="10" width="11.00390625" style="5" customWidth="1"/>
    <col min="11" max="11" width="11.57421875" style="6" customWidth="1"/>
    <col min="12" max="12" width="11.28125" style="6" customWidth="1"/>
    <col min="13" max="13" width="9.00390625" style="7" customWidth="1"/>
    <col min="14" max="15" width="12.7109375" style="3" customWidth="1"/>
    <col min="16" max="16" width="8.7109375" style="4" hidden="1" customWidth="1"/>
    <col min="17" max="17" width="7.8515625" style="2" hidden="1" customWidth="1"/>
    <col min="18" max="18" width="11.28125" style="8" customWidth="1"/>
    <col min="19" max="19" width="11.00390625" style="8" customWidth="1"/>
    <col min="20" max="20" width="11.57421875" style="6" customWidth="1"/>
    <col min="21" max="21" width="11.28125" style="6" customWidth="1"/>
    <col min="22" max="22" width="13.57421875" style="5" customWidth="1"/>
    <col min="23" max="23" width="13.28125" style="5" customWidth="1"/>
    <col min="24" max="24" width="13.8515625" style="6" customWidth="1"/>
    <col min="25" max="25" width="13.57421875" style="6" customWidth="1"/>
    <col min="26" max="26" width="9.140625" style="7" customWidth="1"/>
    <col min="27" max="28" width="10.57421875" style="3" customWidth="1"/>
    <col min="29" max="29" width="8.7109375" style="4" hidden="1" customWidth="1"/>
    <col min="30" max="30" width="7.8515625" style="1" hidden="1" customWidth="1"/>
    <col min="31" max="31" width="11.28125" style="8" customWidth="1"/>
    <col min="32" max="32" width="11.00390625" style="8" customWidth="1"/>
    <col min="33" max="33" width="11.57421875" style="6" customWidth="1"/>
    <col min="34" max="34" width="11.28125" style="6" customWidth="1"/>
    <col min="35" max="35" width="15.7109375" style="5" customWidth="1"/>
    <col min="36" max="36" width="15.421875" style="5" customWidth="1"/>
    <col min="37" max="37" width="16.00390625" style="6" customWidth="1"/>
    <col min="38" max="38" width="15.7109375" style="6" customWidth="1"/>
  </cols>
  <sheetData>
    <row r="1" spans="1:25" ht="12.75">
      <c r="A1" s="35" t="s">
        <v>33</v>
      </c>
      <c r="B1" s="35"/>
      <c r="C1" s="124"/>
      <c r="D1" s="36"/>
      <c r="E1" s="37"/>
      <c r="F1" s="37"/>
      <c r="G1" s="38"/>
      <c r="H1" s="39"/>
      <c r="I1" s="40"/>
      <c r="J1" s="40"/>
      <c r="K1" s="41"/>
      <c r="L1" s="41"/>
      <c r="M1" s="42"/>
      <c r="N1" s="37"/>
      <c r="O1" s="37"/>
      <c r="P1" s="38"/>
      <c r="Q1" s="39"/>
      <c r="R1" s="43"/>
      <c r="S1" s="43"/>
      <c r="T1" s="41"/>
      <c r="U1" s="41"/>
      <c r="V1" s="40"/>
      <c r="W1" s="40"/>
      <c r="X1" s="41"/>
      <c r="Y1" s="41"/>
    </row>
    <row r="2" spans="1:25" ht="12.75">
      <c r="A2" s="36"/>
      <c r="B2" s="36"/>
      <c r="C2" s="125"/>
      <c r="D2" s="36"/>
      <c r="E2" s="37"/>
      <c r="F2" s="37"/>
      <c r="G2" s="38"/>
      <c r="H2" s="39"/>
      <c r="I2" s="40"/>
      <c r="J2" s="40"/>
      <c r="K2" s="41"/>
      <c r="L2" s="41"/>
      <c r="M2" s="42"/>
      <c r="N2" s="37"/>
      <c r="O2" s="37"/>
      <c r="P2" s="38"/>
      <c r="Q2" s="39"/>
      <c r="R2" s="43"/>
      <c r="S2" s="43"/>
      <c r="T2" s="41"/>
      <c r="U2" s="41"/>
      <c r="V2" s="40"/>
      <c r="W2" s="40"/>
      <c r="X2" s="41"/>
      <c r="Y2" s="41"/>
    </row>
    <row r="3" spans="1:38" ht="12.75">
      <c r="A3" s="77" t="s">
        <v>0</v>
      </c>
      <c r="B3" s="36" t="s">
        <v>32</v>
      </c>
      <c r="C3" s="125" t="s">
        <v>1</v>
      </c>
      <c r="D3" s="36" t="s">
        <v>2</v>
      </c>
      <c r="E3" s="44" t="s">
        <v>3</v>
      </c>
      <c r="F3" s="44" t="s">
        <v>4</v>
      </c>
      <c r="G3" s="38" t="s">
        <v>5</v>
      </c>
      <c r="H3" s="39" t="s">
        <v>30</v>
      </c>
      <c r="I3" s="40" t="s">
        <v>6</v>
      </c>
      <c r="J3" s="40" t="s">
        <v>7</v>
      </c>
      <c r="K3" s="41" t="s">
        <v>8</v>
      </c>
      <c r="L3" s="41" t="s">
        <v>9</v>
      </c>
      <c r="M3" s="42"/>
      <c r="N3" s="37" t="s">
        <v>10</v>
      </c>
      <c r="O3" s="37" t="s">
        <v>11</v>
      </c>
      <c r="P3" s="38" t="s">
        <v>5</v>
      </c>
      <c r="Q3" s="39" t="s">
        <v>31</v>
      </c>
      <c r="R3" s="43" t="s">
        <v>13</v>
      </c>
      <c r="S3" s="43" t="s">
        <v>12</v>
      </c>
      <c r="T3" s="41" t="s">
        <v>14</v>
      </c>
      <c r="U3" s="41" t="s">
        <v>15</v>
      </c>
      <c r="V3" s="40" t="s">
        <v>16</v>
      </c>
      <c r="W3" s="40" t="s">
        <v>17</v>
      </c>
      <c r="X3" s="41" t="s">
        <v>18</v>
      </c>
      <c r="Y3" s="41" t="s">
        <v>19</v>
      </c>
      <c r="AA3" s="3" t="s">
        <v>20</v>
      </c>
      <c r="AB3" s="3" t="s">
        <v>21</v>
      </c>
      <c r="AC3" s="4" t="s">
        <v>5</v>
      </c>
      <c r="AD3" s="2" t="s">
        <v>31</v>
      </c>
      <c r="AE3" s="8" t="s">
        <v>22</v>
      </c>
      <c r="AF3" s="8" t="s">
        <v>23</v>
      </c>
      <c r="AG3" s="6" t="s">
        <v>24</v>
      </c>
      <c r="AH3" s="6" t="s">
        <v>25</v>
      </c>
      <c r="AI3" s="5" t="s">
        <v>26</v>
      </c>
      <c r="AJ3" s="5" t="s">
        <v>27</v>
      </c>
      <c r="AK3" s="6" t="s">
        <v>28</v>
      </c>
      <c r="AL3" s="6" t="s">
        <v>29</v>
      </c>
    </row>
    <row r="5" spans="1:38" ht="12.75">
      <c r="A5" s="78" t="s">
        <v>122</v>
      </c>
      <c r="B5" s="24">
        <v>46</v>
      </c>
      <c r="C5" s="25" t="s">
        <v>70</v>
      </c>
      <c r="D5" s="84">
        <f>'[1]Linked List'!D39</f>
        <v>0.9340000000000002</v>
      </c>
      <c r="E5" s="100">
        <v>0.302083333333333</v>
      </c>
      <c r="F5" s="45"/>
      <c r="G5" s="46"/>
      <c r="H5" s="47"/>
      <c r="I5" s="49">
        <f aca="true" t="shared" si="0" ref="I5:I45">F5-E5</f>
        <v>-0.302083333333333</v>
      </c>
      <c r="J5" s="49">
        <f aca="true" t="shared" si="1" ref="J5:J45">(I5*D5)+G5</f>
        <v>-0.28214583333333304</v>
      </c>
      <c r="K5" s="114">
        <f aca="true" t="shared" si="2" ref="K5:K45">I5/112.5</f>
        <v>-0.002685185185185182</v>
      </c>
      <c r="L5" s="114">
        <f>(J5)/112.5</f>
        <v>-0.0025079629629629605</v>
      </c>
      <c r="M5" s="42"/>
      <c r="N5" s="37">
        <v>0.25</v>
      </c>
      <c r="O5" s="37"/>
      <c r="P5" s="38"/>
      <c r="Q5" s="39"/>
      <c r="R5" s="50">
        <f aca="true" t="shared" si="3" ref="R5:R45">O5-N5</f>
        <v>-0.25</v>
      </c>
      <c r="S5" s="43">
        <f aca="true" t="shared" si="4" ref="S5:S45">(R5*D5)+P5</f>
        <v>-0.23350000000000004</v>
      </c>
      <c r="T5" s="117">
        <f aca="true" t="shared" si="5" ref="T5:T45">R5/105.9</f>
        <v>-0.002360717658168083</v>
      </c>
      <c r="U5" s="114">
        <f aca="true" t="shared" si="6" ref="U5:U45">(S5)/105.9</f>
        <v>-0.00220491029272899</v>
      </c>
      <c r="V5" s="40">
        <f aca="true" t="shared" si="7" ref="V5:V45">I5+R5</f>
        <v>-0.552083333333333</v>
      </c>
      <c r="W5" s="40">
        <f aca="true" t="shared" si="8" ref="W5:W45">J5+S5</f>
        <v>-0.5156458333333331</v>
      </c>
      <c r="X5" s="118">
        <f aca="true" t="shared" si="9" ref="X5:X45">V5/218.4</f>
        <v>-0.0025278540903540887</v>
      </c>
      <c r="Y5" s="114">
        <f aca="true" t="shared" si="10" ref="Y5:Y45">(W5)/218.4</f>
        <v>-0.0023610157203907195</v>
      </c>
      <c r="Z5" s="28"/>
      <c r="AA5" s="29">
        <v>0.2569444444444445</v>
      </c>
      <c r="AB5" s="29"/>
      <c r="AC5" s="26"/>
      <c r="AD5" s="27"/>
      <c r="AE5" s="95">
        <f>AB5-AA5</f>
        <v>-0.2569444444444445</v>
      </c>
      <c r="AF5" s="95">
        <f>(AE5*D5)+AC5</f>
        <v>-0.23998611111111118</v>
      </c>
      <c r="AG5" s="109">
        <f>AE5/77.55</f>
        <v>-0.003313274589870335</v>
      </c>
      <c r="AH5" s="109">
        <f>(AF5)/77.55</f>
        <v>-0.0030945984669388934</v>
      </c>
      <c r="AI5" s="94">
        <f aca="true" t="shared" si="11" ref="AI5:AJ7">V5+AE5</f>
        <v>-0.8090277777777775</v>
      </c>
      <c r="AJ5" s="94">
        <f t="shared" si="11"/>
        <v>-0.7556319444444444</v>
      </c>
      <c r="AK5" s="119">
        <f aca="true" t="shared" si="12" ref="AK5:AK45">AI5/295.95</f>
        <v>-0.002733663719472132</v>
      </c>
      <c r="AL5" s="6">
        <f aca="true" t="shared" si="13" ref="AL5:AL45">(AJ5)/295.95</f>
        <v>-0.002553241913986972</v>
      </c>
    </row>
    <row r="6" spans="1:38" s="31" customFormat="1" ht="12.75">
      <c r="A6" s="78" t="s">
        <v>122</v>
      </c>
      <c r="B6" s="24">
        <v>49</v>
      </c>
      <c r="C6" s="25" t="s">
        <v>117</v>
      </c>
      <c r="D6" s="21">
        <f>'[1]Linked List'!$D$45</f>
        <v>0.96</v>
      </c>
      <c r="E6" s="19">
        <v>0.2604166666666667</v>
      </c>
      <c r="F6" s="19"/>
      <c r="G6" s="14"/>
      <c r="H6" s="15"/>
      <c r="I6" s="16">
        <f t="shared" si="0"/>
        <v>-0.2604166666666667</v>
      </c>
      <c r="J6" s="16">
        <f t="shared" si="1"/>
        <v>-0.25</v>
      </c>
      <c r="K6" s="109">
        <f t="shared" si="2"/>
        <v>-0.002314814814814815</v>
      </c>
      <c r="L6" s="109">
        <f>(J6)/106.2</f>
        <v>-0.0023540489642184556</v>
      </c>
      <c r="M6" s="42"/>
      <c r="N6" s="66">
        <v>0.25</v>
      </c>
      <c r="O6" s="115"/>
      <c r="P6" s="67"/>
      <c r="Q6" s="68"/>
      <c r="R6" s="50">
        <f t="shared" si="3"/>
        <v>-0.25</v>
      </c>
      <c r="S6" s="116">
        <f t="shared" si="4"/>
        <v>-0.24</v>
      </c>
      <c r="T6" s="117">
        <f t="shared" si="5"/>
        <v>-0.002360717658168083</v>
      </c>
      <c r="U6" s="114">
        <f t="shared" si="6"/>
        <v>-0.0022662889518413596</v>
      </c>
      <c r="V6" s="40">
        <f t="shared" si="7"/>
        <v>-0.5104166666666667</v>
      </c>
      <c r="W6" s="40">
        <f t="shared" si="8"/>
        <v>-0.49</v>
      </c>
      <c r="X6" s="118">
        <f t="shared" si="9"/>
        <v>-0.00233707264957265</v>
      </c>
      <c r="Y6" s="114">
        <f t="shared" si="10"/>
        <v>-0.0022435897435897434</v>
      </c>
      <c r="Z6" s="28"/>
      <c r="AA6" s="29">
        <v>0.2569444444444445</v>
      </c>
      <c r="AB6" s="29">
        <v>0.8054166666666666</v>
      </c>
      <c r="AC6" s="26"/>
      <c r="AD6" s="27"/>
      <c r="AE6" s="95">
        <f>AB6-AA6</f>
        <v>0.548472222222222</v>
      </c>
      <c r="AF6" s="95">
        <f>(AE6*D6)+AC6</f>
        <v>0.5265333333333331</v>
      </c>
      <c r="AG6" s="109">
        <f>AE6/77.55</f>
        <v>0.0070724980299448365</v>
      </c>
      <c r="AH6" s="109">
        <f>(AF6)/77.55</f>
        <v>0.006789598108747042</v>
      </c>
      <c r="AI6" s="94">
        <f t="shared" si="11"/>
        <v>0.03805555555555529</v>
      </c>
      <c r="AJ6" s="94">
        <f t="shared" si="11"/>
        <v>0.036533333333333085</v>
      </c>
      <c r="AK6" s="119">
        <f t="shared" si="12"/>
        <v>0.00012858778697602733</v>
      </c>
      <c r="AL6" s="6">
        <f t="shared" si="13"/>
        <v>0.00012344427549698626</v>
      </c>
    </row>
    <row r="7" spans="1:38" ht="14.25" customHeight="1">
      <c r="A7" s="78" t="s">
        <v>122</v>
      </c>
      <c r="B7" s="24">
        <v>37</v>
      </c>
      <c r="C7" s="25" t="s">
        <v>62</v>
      </c>
      <c r="D7" s="79">
        <f>'[1]Linked List'!D30</f>
        <v>0.8580000000000002</v>
      </c>
      <c r="E7" s="66">
        <v>0.2604166666666667</v>
      </c>
      <c r="F7" s="66">
        <v>0.8793402777777778</v>
      </c>
      <c r="G7" s="67"/>
      <c r="H7" s="68"/>
      <c r="I7" s="90">
        <f t="shared" si="0"/>
        <v>0.6189236111111112</v>
      </c>
      <c r="J7" s="90">
        <f t="shared" si="1"/>
        <v>0.5310364583333335</v>
      </c>
      <c r="K7" s="114">
        <f t="shared" si="2"/>
        <v>0.0055015432098765435</v>
      </c>
      <c r="L7" s="114">
        <f aca="true" t="shared" si="14" ref="L7:L45">(J7)/112.5</f>
        <v>0.004720324074074076</v>
      </c>
      <c r="M7" s="42"/>
      <c r="N7" s="66">
        <v>0.25</v>
      </c>
      <c r="O7" s="37"/>
      <c r="P7" s="38"/>
      <c r="Q7" s="39"/>
      <c r="R7" s="50">
        <f t="shared" si="3"/>
        <v>-0.25</v>
      </c>
      <c r="S7" s="43">
        <f t="shared" si="4"/>
        <v>-0.21450000000000005</v>
      </c>
      <c r="T7" s="117">
        <f t="shared" si="5"/>
        <v>-0.002360717658168083</v>
      </c>
      <c r="U7" s="114">
        <f t="shared" si="6"/>
        <v>-0.0020254957507082156</v>
      </c>
      <c r="V7" s="40">
        <f t="shared" si="7"/>
        <v>0.36892361111111116</v>
      </c>
      <c r="W7" s="40">
        <f t="shared" si="8"/>
        <v>0.31653645833333344</v>
      </c>
      <c r="X7" s="118">
        <f t="shared" si="9"/>
        <v>0.0016892106735856738</v>
      </c>
      <c r="Y7" s="114">
        <f t="shared" si="10"/>
        <v>0.0014493427579365084</v>
      </c>
      <c r="Z7" s="98"/>
      <c r="AA7" s="29">
        <v>0.256944444444444</v>
      </c>
      <c r="AB7" s="30"/>
      <c r="AC7" s="32"/>
      <c r="AD7" s="34"/>
      <c r="AE7" s="103">
        <f>AB7-AA7</f>
        <v>-0.256944444444444</v>
      </c>
      <c r="AF7" s="103">
        <f>(AE7*D7)+AC7</f>
        <v>-0.22045833333333298</v>
      </c>
      <c r="AG7" s="105">
        <f>AE7/77.55</f>
        <v>-0.0033132745898703285</v>
      </c>
      <c r="AH7" s="105">
        <f>(AF7)/77.55</f>
        <v>-0.0028427895981087427</v>
      </c>
      <c r="AI7" s="106">
        <f t="shared" si="11"/>
        <v>0.11197916666666718</v>
      </c>
      <c r="AJ7" s="106">
        <f t="shared" si="11"/>
        <v>0.09607812500000046</v>
      </c>
      <c r="AK7" s="119">
        <f t="shared" si="12"/>
        <v>0.0003783719096694279</v>
      </c>
      <c r="AL7" s="6">
        <f t="shared" si="13"/>
        <v>0.0003246430984963692</v>
      </c>
    </row>
    <row r="8" spans="1:38" ht="12.75">
      <c r="A8" s="78" t="s">
        <v>122</v>
      </c>
      <c r="B8" s="24">
        <v>28</v>
      </c>
      <c r="C8" s="25" t="s">
        <v>53</v>
      </c>
      <c r="D8" s="81">
        <f>'[1]Linked List'!D21</f>
        <v>0.96</v>
      </c>
      <c r="E8" s="37">
        <v>0.2604166666666667</v>
      </c>
      <c r="F8" s="37">
        <v>0.8591435185185184</v>
      </c>
      <c r="G8" s="38"/>
      <c r="H8" s="39"/>
      <c r="I8" s="40">
        <f t="shared" si="0"/>
        <v>0.5987268518518518</v>
      </c>
      <c r="J8" s="40">
        <f t="shared" si="1"/>
        <v>0.5747777777777777</v>
      </c>
      <c r="K8" s="114">
        <f t="shared" si="2"/>
        <v>0.005322016460905349</v>
      </c>
      <c r="L8" s="114">
        <f t="shared" si="14"/>
        <v>0.005109135802469135</v>
      </c>
      <c r="M8" s="48"/>
      <c r="N8" s="66">
        <v>0.25</v>
      </c>
      <c r="O8" s="66">
        <v>0.7657407407407407</v>
      </c>
      <c r="P8" s="67"/>
      <c r="Q8" s="68"/>
      <c r="R8" s="50">
        <f t="shared" si="3"/>
        <v>0.5157407407407407</v>
      </c>
      <c r="S8" s="116">
        <f t="shared" si="4"/>
        <v>0.49511111111111106</v>
      </c>
      <c r="T8" s="117">
        <f t="shared" si="5"/>
        <v>0.004870073094813416</v>
      </c>
      <c r="U8" s="114">
        <f t="shared" si="6"/>
        <v>0.0046752701710208785</v>
      </c>
      <c r="V8" s="90">
        <f t="shared" si="7"/>
        <v>1.1144675925925926</v>
      </c>
      <c r="W8" s="90">
        <f t="shared" si="8"/>
        <v>1.069888888888889</v>
      </c>
      <c r="X8" s="118">
        <f t="shared" si="9"/>
        <v>0.0051028735924569255</v>
      </c>
      <c r="Y8" s="114">
        <f t="shared" si="10"/>
        <v>0.004898758648758649</v>
      </c>
      <c r="Z8" s="7">
        <f>Z9</f>
        <v>0</v>
      </c>
      <c r="AA8" s="29">
        <v>0.256944444444444</v>
      </c>
      <c r="AB8" s="3">
        <v>0.6166550925925925</v>
      </c>
      <c r="AD8" s="2"/>
      <c r="AE8" s="8">
        <f aca="true" t="shared" si="15" ref="AE8:AJ8">AE9</f>
        <v>-0.256944444444444</v>
      </c>
      <c r="AF8" s="8">
        <f t="shared" si="15"/>
        <v>-0.24255555555555516</v>
      </c>
      <c r="AG8" s="6">
        <f t="shared" si="15"/>
        <v>-0.0033132745898703285</v>
      </c>
      <c r="AH8" s="6">
        <f t="shared" si="15"/>
        <v>-0.0031277312128375908</v>
      </c>
      <c r="AI8" s="5">
        <f t="shared" si="15"/>
        <v>0.32847222222416295</v>
      </c>
      <c r="AJ8" s="5">
        <f t="shared" si="15"/>
        <v>0.31007777777960976</v>
      </c>
      <c r="AK8" s="119">
        <f t="shared" si="12"/>
        <v>0.0011098909350368744</v>
      </c>
      <c r="AL8" s="6">
        <f t="shared" si="13"/>
        <v>0.0010477370426748092</v>
      </c>
    </row>
    <row r="9" spans="1:38" ht="12.75">
      <c r="A9" s="78" t="s">
        <v>122</v>
      </c>
      <c r="B9" s="24">
        <v>29</v>
      </c>
      <c r="C9" s="25" t="s">
        <v>54</v>
      </c>
      <c r="D9" s="80">
        <f>'[1]Linked List'!D22</f>
        <v>0.9440000000000002</v>
      </c>
      <c r="E9" s="115">
        <v>41838.260416666664</v>
      </c>
      <c r="F9" s="115">
        <v>41839.09583333333</v>
      </c>
      <c r="G9" s="67"/>
      <c r="H9" s="68"/>
      <c r="I9" s="90">
        <f t="shared" si="0"/>
        <v>0.8354166666686069</v>
      </c>
      <c r="J9" s="90">
        <f t="shared" si="1"/>
        <v>0.788633333335165</v>
      </c>
      <c r="K9" s="114">
        <f t="shared" si="2"/>
        <v>0.007425925925943173</v>
      </c>
      <c r="L9" s="114">
        <f t="shared" si="14"/>
        <v>0.007010074074090356</v>
      </c>
      <c r="M9" s="42"/>
      <c r="N9" s="45">
        <v>0.25</v>
      </c>
      <c r="O9" s="45"/>
      <c r="P9" s="46"/>
      <c r="Q9" s="47"/>
      <c r="R9" s="50">
        <f t="shared" si="3"/>
        <v>-0.25</v>
      </c>
      <c r="S9" s="50">
        <f t="shared" si="4"/>
        <v>-0.23600000000000004</v>
      </c>
      <c r="T9" s="117">
        <f t="shared" si="5"/>
        <v>-0.002360717658168083</v>
      </c>
      <c r="U9" s="114">
        <f t="shared" si="6"/>
        <v>-0.002228517469310671</v>
      </c>
      <c r="V9" s="49">
        <f t="shared" si="7"/>
        <v>0.5854166666686069</v>
      </c>
      <c r="W9" s="49">
        <f t="shared" si="8"/>
        <v>0.552633333335165</v>
      </c>
      <c r="X9" s="118">
        <f t="shared" si="9"/>
        <v>0.002680479242988127</v>
      </c>
      <c r="Y9" s="114">
        <f t="shared" si="10"/>
        <v>0.002530372405380792</v>
      </c>
      <c r="AA9" s="29">
        <v>0.256944444444444</v>
      </c>
      <c r="AE9" s="8">
        <f aca="true" t="shared" si="16" ref="AE9:AE45">AB9-AA9</f>
        <v>-0.256944444444444</v>
      </c>
      <c r="AF9" s="8">
        <f aca="true" t="shared" si="17" ref="AF9:AF45">(AE9*D9)+AC9</f>
        <v>-0.24255555555555516</v>
      </c>
      <c r="AG9" s="6">
        <f aca="true" t="shared" si="18" ref="AG9:AG45">AE9/77.55</f>
        <v>-0.0033132745898703285</v>
      </c>
      <c r="AH9" s="6">
        <f aca="true" t="shared" si="19" ref="AH9:AH45">(AF9)/77.55</f>
        <v>-0.0031277312128375908</v>
      </c>
      <c r="AI9" s="5">
        <f aca="true" t="shared" si="20" ref="AI9:AI45">V9+AE9</f>
        <v>0.32847222222416295</v>
      </c>
      <c r="AJ9" s="5">
        <f aca="true" t="shared" si="21" ref="AJ9:AJ45">W9+AF9</f>
        <v>0.31007777777960976</v>
      </c>
      <c r="AK9" s="119">
        <f t="shared" si="12"/>
        <v>0.0011098909350368744</v>
      </c>
      <c r="AL9" s="6">
        <f t="shared" si="13"/>
        <v>0.0010477370426748092</v>
      </c>
    </row>
    <row r="10" spans="1:38" ht="12.75">
      <c r="A10" s="78" t="s">
        <v>122</v>
      </c>
      <c r="B10" s="24">
        <v>32</v>
      </c>
      <c r="C10" s="25" t="s">
        <v>57</v>
      </c>
      <c r="D10" s="21">
        <f>'[1]Linked List'!D25</f>
        <v>0.9600000000000002</v>
      </c>
      <c r="E10" s="37">
        <v>0.260416666666667</v>
      </c>
      <c r="F10" s="3">
        <v>0.8653124999999999</v>
      </c>
      <c r="I10" s="49">
        <f t="shared" si="0"/>
        <v>0.604895833333333</v>
      </c>
      <c r="J10" s="49">
        <f t="shared" si="1"/>
        <v>0.5806999999999998</v>
      </c>
      <c r="K10" s="114">
        <f t="shared" si="2"/>
        <v>0.005376851851851849</v>
      </c>
      <c r="L10" s="114">
        <f t="shared" si="14"/>
        <v>0.0051617777777777755</v>
      </c>
      <c r="M10" s="42"/>
      <c r="N10" s="19">
        <v>0.25</v>
      </c>
      <c r="O10" s="19">
        <v>0.8480787037037038</v>
      </c>
      <c r="P10" s="14"/>
      <c r="Q10" s="15"/>
      <c r="R10" s="20">
        <f t="shared" si="3"/>
        <v>0.5980787037037038</v>
      </c>
      <c r="S10" s="20">
        <f t="shared" si="4"/>
        <v>0.5741555555555558</v>
      </c>
      <c r="T10" s="117">
        <f t="shared" si="5"/>
        <v>0.005647579827230441</v>
      </c>
      <c r="U10" s="114">
        <f t="shared" si="6"/>
        <v>0.005421676634141225</v>
      </c>
      <c r="V10" s="16">
        <f t="shared" si="7"/>
        <v>1.2029745370370368</v>
      </c>
      <c r="W10" s="16">
        <f t="shared" si="8"/>
        <v>1.1548555555555555</v>
      </c>
      <c r="X10" s="118">
        <f t="shared" si="9"/>
        <v>0.005508125169583502</v>
      </c>
      <c r="Y10" s="114">
        <f t="shared" si="10"/>
        <v>0.005287800162800163</v>
      </c>
      <c r="Z10" s="64"/>
      <c r="AA10" s="29">
        <v>0.256944444444444</v>
      </c>
      <c r="AB10" s="60"/>
      <c r="AC10" s="63"/>
      <c r="AD10" s="64"/>
      <c r="AE10" s="104">
        <f t="shared" si="16"/>
        <v>-0.256944444444444</v>
      </c>
      <c r="AF10" s="104">
        <f t="shared" si="17"/>
        <v>-0.24666666666666626</v>
      </c>
      <c r="AG10" s="127">
        <f t="shared" si="18"/>
        <v>-0.0033132745898703285</v>
      </c>
      <c r="AH10" s="127">
        <f t="shared" si="19"/>
        <v>-0.003180743606275516</v>
      </c>
      <c r="AI10" s="107">
        <f t="shared" si="20"/>
        <v>0.9460300925925929</v>
      </c>
      <c r="AJ10" s="107">
        <f t="shared" si="21"/>
        <v>0.9081888888888893</v>
      </c>
      <c r="AK10" s="119">
        <f t="shared" si="12"/>
        <v>0.003196587574227379</v>
      </c>
      <c r="AL10" s="6">
        <f t="shared" si="13"/>
        <v>0.0030687240712582845</v>
      </c>
    </row>
    <row r="11" spans="1:38" ht="12.75">
      <c r="A11" s="78" t="s">
        <v>122</v>
      </c>
      <c r="B11" s="24">
        <v>44</v>
      </c>
      <c r="C11" s="76" t="s">
        <v>69</v>
      </c>
      <c r="D11" s="80">
        <f>'[1]Linked List'!D37</f>
        <v>0.9500000000000002</v>
      </c>
      <c r="E11" s="66">
        <v>0.260416666666667</v>
      </c>
      <c r="F11" s="66">
        <v>0.8720949074074075</v>
      </c>
      <c r="G11" s="67"/>
      <c r="H11" s="68"/>
      <c r="I11" s="90">
        <f t="shared" si="0"/>
        <v>0.6116782407407404</v>
      </c>
      <c r="J11" s="90">
        <f t="shared" si="1"/>
        <v>0.5810943287037035</v>
      </c>
      <c r="K11" s="114">
        <f t="shared" si="2"/>
        <v>0.0054371399176954705</v>
      </c>
      <c r="L11" s="114">
        <f t="shared" si="14"/>
        <v>0.005165282921810697</v>
      </c>
      <c r="M11" s="42"/>
      <c r="N11" s="100">
        <v>0.25</v>
      </c>
      <c r="O11" s="100">
        <v>0.8371296296296297</v>
      </c>
      <c r="P11" s="70"/>
      <c r="Q11" s="101"/>
      <c r="R11" s="130">
        <f t="shared" si="3"/>
        <v>0.5871296296296297</v>
      </c>
      <c r="S11" s="130">
        <f t="shared" si="4"/>
        <v>0.5577731481481483</v>
      </c>
      <c r="T11" s="117">
        <f t="shared" si="5"/>
        <v>0.005544189137201413</v>
      </c>
      <c r="U11" s="114">
        <f t="shared" si="6"/>
        <v>0.005266979680341343</v>
      </c>
      <c r="V11" s="108">
        <f t="shared" si="7"/>
        <v>1.19880787037037</v>
      </c>
      <c r="W11" s="108">
        <f t="shared" si="8"/>
        <v>1.1388674768518516</v>
      </c>
      <c r="X11" s="118">
        <f t="shared" si="9"/>
        <v>0.005489047025505357</v>
      </c>
      <c r="Y11" s="114">
        <f t="shared" si="10"/>
        <v>0.00521459467423009</v>
      </c>
      <c r="Z11" s="64"/>
      <c r="AA11" s="29">
        <v>0.256944444444444</v>
      </c>
      <c r="AB11" s="60"/>
      <c r="AC11" s="63">
        <v>0.020833333333333332</v>
      </c>
      <c r="AD11" s="64"/>
      <c r="AE11" s="104">
        <f t="shared" si="16"/>
        <v>-0.256944444444444</v>
      </c>
      <c r="AF11" s="104">
        <f t="shared" si="17"/>
        <v>-0.22326388888888848</v>
      </c>
      <c r="AG11" s="127">
        <f t="shared" si="18"/>
        <v>-0.0033132745898703285</v>
      </c>
      <c r="AH11" s="127">
        <f t="shared" si="19"/>
        <v>-0.0028789669747116505</v>
      </c>
      <c r="AI11" s="107">
        <f t="shared" si="20"/>
        <v>0.941863425925926</v>
      </c>
      <c r="AJ11" s="107">
        <f t="shared" si="21"/>
        <v>0.9156035879629632</v>
      </c>
      <c r="AK11" s="119">
        <f t="shared" si="12"/>
        <v>0.0031825086194489814</v>
      </c>
      <c r="AL11" s="6">
        <f t="shared" si="13"/>
        <v>0.003093777962368519</v>
      </c>
    </row>
    <row r="12" spans="1:38" ht="12.75">
      <c r="A12" s="78" t="s">
        <v>122</v>
      </c>
      <c r="B12" s="24">
        <v>84</v>
      </c>
      <c r="C12" s="25" t="s">
        <v>74</v>
      </c>
      <c r="D12" s="35">
        <f>'[1]Linked List'!D43</f>
        <v>0.958</v>
      </c>
      <c r="E12" s="110">
        <v>41838.260416666664</v>
      </c>
      <c r="F12" s="110">
        <v>41839.022881944446</v>
      </c>
      <c r="G12" s="38"/>
      <c r="H12" s="39"/>
      <c r="I12" s="40">
        <f t="shared" si="0"/>
        <v>0.7624652777813026</v>
      </c>
      <c r="J12" s="40">
        <f t="shared" si="1"/>
        <v>0.7304417361144878</v>
      </c>
      <c r="K12" s="114">
        <f t="shared" si="2"/>
        <v>0.0067774691358338</v>
      </c>
      <c r="L12" s="114">
        <f t="shared" si="14"/>
        <v>0.0064928154321287805</v>
      </c>
      <c r="M12" s="18"/>
      <c r="N12" s="19">
        <v>0.25</v>
      </c>
      <c r="O12" s="19">
        <v>0.9895486111111111</v>
      </c>
      <c r="P12" s="14"/>
      <c r="Q12" s="15"/>
      <c r="R12" s="20">
        <f t="shared" si="3"/>
        <v>0.7395486111111111</v>
      </c>
      <c r="S12" s="20">
        <f t="shared" si="4"/>
        <v>0.7084875694444445</v>
      </c>
      <c r="T12" s="112">
        <f t="shared" si="5"/>
        <v>0.006983461861294722</v>
      </c>
      <c r="U12" s="114">
        <f t="shared" si="6"/>
        <v>0.006690156463120344</v>
      </c>
      <c r="V12" s="16">
        <f t="shared" si="7"/>
        <v>1.5020138888924137</v>
      </c>
      <c r="W12" s="16">
        <f t="shared" si="8"/>
        <v>1.4389293055589323</v>
      </c>
      <c r="X12" s="112">
        <f t="shared" si="9"/>
        <v>0.00687735297111911</v>
      </c>
      <c r="Y12" s="112">
        <f t="shared" si="10"/>
        <v>0.006588504146332107</v>
      </c>
      <c r="Z12" s="7">
        <f>Open!Z30</f>
        <v>0</v>
      </c>
      <c r="AA12" s="29">
        <v>0.256944444444444</v>
      </c>
      <c r="AE12" s="8">
        <f t="shared" si="16"/>
        <v>-0.256944444444444</v>
      </c>
      <c r="AF12" s="8">
        <f t="shared" si="17"/>
        <v>-0.24615277777777733</v>
      </c>
      <c r="AG12" s="6">
        <f t="shared" si="18"/>
        <v>-0.0033132745898703285</v>
      </c>
      <c r="AH12" s="6">
        <f t="shared" si="19"/>
        <v>-0.003174117057095775</v>
      </c>
      <c r="AI12" s="5">
        <f t="shared" si="20"/>
        <v>1.2450694444479697</v>
      </c>
      <c r="AJ12" s="5">
        <f t="shared" si="21"/>
        <v>1.192776527781155</v>
      </c>
      <c r="AK12" s="6">
        <f t="shared" si="12"/>
        <v>0.004207026337043318</v>
      </c>
      <c r="AL12" s="6">
        <f t="shared" si="13"/>
        <v>0.004030331230887498</v>
      </c>
    </row>
    <row r="13" spans="1:38" ht="12.75">
      <c r="A13" s="78">
        <v>1</v>
      </c>
      <c r="B13" s="24">
        <v>33</v>
      </c>
      <c r="C13" s="25" t="s">
        <v>58</v>
      </c>
      <c r="D13" s="80">
        <f>'[1]Linked List'!D26</f>
        <v>0.96</v>
      </c>
      <c r="E13" s="66">
        <v>0.2604166666666667</v>
      </c>
      <c r="F13" s="66">
        <v>0.8128125</v>
      </c>
      <c r="G13" s="67"/>
      <c r="H13" s="68"/>
      <c r="I13" s="90">
        <f t="shared" si="0"/>
        <v>0.5523958333333334</v>
      </c>
      <c r="J13" s="90">
        <f t="shared" si="1"/>
        <v>0.5303000000000001</v>
      </c>
      <c r="K13" s="114">
        <f t="shared" si="2"/>
        <v>0.004910185185185186</v>
      </c>
      <c r="L13" s="114">
        <f t="shared" si="14"/>
        <v>0.0047137777777777785</v>
      </c>
      <c r="N13" s="3">
        <v>0.25</v>
      </c>
      <c r="O13" s="3">
        <v>0.7192824074074075</v>
      </c>
      <c r="R13" s="8">
        <f t="shared" si="3"/>
        <v>0.46928240740740745</v>
      </c>
      <c r="S13" s="8">
        <f t="shared" si="4"/>
        <v>0.45051111111111114</v>
      </c>
      <c r="T13" s="117">
        <f t="shared" si="5"/>
        <v>0.004431373063337181</v>
      </c>
      <c r="U13" s="114">
        <f t="shared" si="6"/>
        <v>0.004254118140803694</v>
      </c>
      <c r="V13" s="5">
        <f t="shared" si="7"/>
        <v>1.0216782407407408</v>
      </c>
      <c r="W13" s="5">
        <f t="shared" si="8"/>
        <v>0.9808111111111113</v>
      </c>
      <c r="X13" s="118">
        <f t="shared" si="9"/>
        <v>0.00467801392280559</v>
      </c>
      <c r="Y13" s="114">
        <f t="shared" si="10"/>
        <v>0.004490893365893367</v>
      </c>
      <c r="Z13" s="28"/>
      <c r="AA13" s="29">
        <v>0.256944444444444</v>
      </c>
      <c r="AB13" s="29">
        <v>0.584201388888889</v>
      </c>
      <c r="AC13" s="26"/>
      <c r="AD13" s="27"/>
      <c r="AE13" s="95">
        <f t="shared" si="16"/>
        <v>0.327256944444445</v>
      </c>
      <c r="AF13" s="95">
        <f t="shared" si="17"/>
        <v>0.31416666666666715</v>
      </c>
      <c r="AG13" s="109">
        <f t="shared" si="18"/>
        <v>0.0042199477039902645</v>
      </c>
      <c r="AH13" s="109">
        <f t="shared" si="19"/>
        <v>0.0040511497958306535</v>
      </c>
      <c r="AI13" s="94">
        <f t="shared" si="20"/>
        <v>1.3489351851851858</v>
      </c>
      <c r="AJ13" s="94">
        <f t="shared" si="21"/>
        <v>1.2949777777777784</v>
      </c>
      <c r="AK13" s="119">
        <f t="shared" si="12"/>
        <v>0.004557983393090677</v>
      </c>
      <c r="AL13" s="6">
        <f t="shared" si="13"/>
        <v>0.00437566405736705</v>
      </c>
    </row>
    <row r="14" spans="1:38" ht="12.75">
      <c r="A14" s="78">
        <v>2</v>
      </c>
      <c r="B14" s="24">
        <v>1</v>
      </c>
      <c r="C14" s="25" t="s">
        <v>35</v>
      </c>
      <c r="D14" s="35">
        <f>'[1]Linked List'!D2</f>
        <v>0.95</v>
      </c>
      <c r="E14" s="37">
        <v>0.2604166666666667</v>
      </c>
      <c r="F14" s="37">
        <v>0.8176851851851853</v>
      </c>
      <c r="G14" s="38"/>
      <c r="H14" s="39"/>
      <c r="I14" s="40">
        <f t="shared" si="0"/>
        <v>0.5572685185185187</v>
      </c>
      <c r="J14" s="40">
        <f t="shared" si="1"/>
        <v>0.5294050925925927</v>
      </c>
      <c r="K14" s="114">
        <f t="shared" si="2"/>
        <v>0.004953497942386833</v>
      </c>
      <c r="L14" s="114">
        <f t="shared" si="14"/>
        <v>0.004705823045267491</v>
      </c>
      <c r="M14" s="126"/>
      <c r="N14" s="66">
        <v>0.25</v>
      </c>
      <c r="O14" s="66">
        <v>0.7778819444444444</v>
      </c>
      <c r="P14" s="67"/>
      <c r="Q14" s="68"/>
      <c r="R14" s="50">
        <f t="shared" si="3"/>
        <v>0.5278819444444444</v>
      </c>
      <c r="S14" s="116">
        <f t="shared" si="4"/>
        <v>0.5014878472222222</v>
      </c>
      <c r="T14" s="117">
        <f t="shared" si="5"/>
        <v>0.0049847209107124115</v>
      </c>
      <c r="U14" s="114">
        <f t="shared" si="6"/>
        <v>0.004735484865176791</v>
      </c>
      <c r="V14" s="40">
        <f t="shared" si="7"/>
        <v>1.0851504629629631</v>
      </c>
      <c r="W14" s="40">
        <f t="shared" si="8"/>
        <v>1.030892939814815</v>
      </c>
      <c r="X14" s="118">
        <f t="shared" si="9"/>
        <v>0.004968637650929318</v>
      </c>
      <c r="Y14" s="114">
        <f t="shared" si="10"/>
        <v>0.004720205768382852</v>
      </c>
      <c r="AA14" s="29">
        <v>0.256944444444444</v>
      </c>
      <c r="AB14" s="3">
        <v>0.6161342592592592</v>
      </c>
      <c r="AE14" s="8">
        <f t="shared" si="16"/>
        <v>0.35918981481481527</v>
      </c>
      <c r="AF14" s="8">
        <f t="shared" si="17"/>
        <v>0.3412303240740745</v>
      </c>
      <c r="AG14" s="6">
        <f t="shared" si="18"/>
        <v>0.004631719082073698</v>
      </c>
      <c r="AH14" s="6">
        <f t="shared" si="19"/>
        <v>0.004400133127970013</v>
      </c>
      <c r="AI14" s="5">
        <f t="shared" si="20"/>
        <v>1.4443402777777785</v>
      </c>
      <c r="AJ14" s="5">
        <f t="shared" si="21"/>
        <v>1.3721232638888896</v>
      </c>
      <c r="AK14" s="119">
        <f t="shared" si="12"/>
        <v>0.004880352349308257</v>
      </c>
      <c r="AL14" s="6">
        <f t="shared" si="13"/>
        <v>0.004636334731842844</v>
      </c>
    </row>
    <row r="15" spans="1:38" s="31" customFormat="1" ht="12.75">
      <c r="A15" s="78">
        <v>3</v>
      </c>
      <c r="B15" s="24">
        <v>35</v>
      </c>
      <c r="C15" s="25" t="s">
        <v>60</v>
      </c>
      <c r="D15" s="21">
        <f>'[1]Linked List'!D28</f>
        <v>0.9600000000000002</v>
      </c>
      <c r="E15" s="37">
        <v>0.260416666666667</v>
      </c>
      <c r="F15" s="3">
        <v>0.8153935185185185</v>
      </c>
      <c r="G15" s="4"/>
      <c r="H15" s="2"/>
      <c r="I15" s="5">
        <f t="shared" si="0"/>
        <v>0.5549768518518514</v>
      </c>
      <c r="J15" s="5">
        <f t="shared" si="1"/>
        <v>0.5327777777777775</v>
      </c>
      <c r="K15" s="114">
        <f t="shared" si="2"/>
        <v>0.0049331275720164575</v>
      </c>
      <c r="L15" s="114">
        <f t="shared" si="14"/>
        <v>0.0047358024691357995</v>
      </c>
      <c r="M15" s="48"/>
      <c r="N15" s="45">
        <v>0.25</v>
      </c>
      <c r="O15" s="45">
        <v>0.7472222222222222</v>
      </c>
      <c r="P15" s="46"/>
      <c r="Q15" s="47"/>
      <c r="R15" s="50">
        <f t="shared" si="3"/>
        <v>0.49722222222222223</v>
      </c>
      <c r="S15" s="50">
        <f t="shared" si="4"/>
        <v>0.47733333333333344</v>
      </c>
      <c r="T15" s="117">
        <f t="shared" si="5"/>
        <v>0.004695205120134298</v>
      </c>
      <c r="U15" s="114">
        <f t="shared" si="6"/>
        <v>0.0045073969153289276</v>
      </c>
      <c r="V15" s="49">
        <f t="shared" si="7"/>
        <v>1.0521990740740736</v>
      </c>
      <c r="W15" s="49">
        <f t="shared" si="8"/>
        <v>1.010111111111111</v>
      </c>
      <c r="X15" s="118">
        <f t="shared" si="9"/>
        <v>0.004817761328177993</v>
      </c>
      <c r="Y15" s="114">
        <f t="shared" si="10"/>
        <v>0.004625050875050874</v>
      </c>
      <c r="Z15" s="28"/>
      <c r="AA15" s="29">
        <v>0.256944444444444</v>
      </c>
      <c r="AB15" s="29">
        <v>0.6431365740740741</v>
      </c>
      <c r="AC15" s="26"/>
      <c r="AD15" s="27"/>
      <c r="AE15" s="95">
        <f t="shared" si="16"/>
        <v>0.3861921296296301</v>
      </c>
      <c r="AF15" s="95">
        <f t="shared" si="17"/>
        <v>0.370744444444445</v>
      </c>
      <c r="AG15" s="109">
        <f t="shared" si="18"/>
        <v>0.004979911407216378</v>
      </c>
      <c r="AH15" s="109">
        <f t="shared" si="19"/>
        <v>0.004780714950927724</v>
      </c>
      <c r="AI15" s="94">
        <f t="shared" si="20"/>
        <v>1.4383912037037039</v>
      </c>
      <c r="AJ15" s="94">
        <f t="shared" si="21"/>
        <v>1.380855555555556</v>
      </c>
      <c r="AK15" s="119">
        <f t="shared" si="12"/>
        <v>0.004860250730541321</v>
      </c>
      <c r="AL15" s="6">
        <f t="shared" si="13"/>
        <v>0.004665840701319669</v>
      </c>
    </row>
    <row r="16" spans="1:38" ht="12.75">
      <c r="A16" s="78">
        <v>4</v>
      </c>
      <c r="B16" s="24">
        <v>92</v>
      </c>
      <c r="C16" s="25" t="s">
        <v>75</v>
      </c>
      <c r="D16" s="21">
        <f>'[1]Linked List'!D44</f>
        <v>0.9530000000000001</v>
      </c>
      <c r="E16" s="66">
        <v>0.260416666666667</v>
      </c>
      <c r="F16" s="37">
        <v>0.8284606481481481</v>
      </c>
      <c r="G16" s="38"/>
      <c r="H16" s="39"/>
      <c r="I16" s="40">
        <f t="shared" si="0"/>
        <v>0.568043981481481</v>
      </c>
      <c r="J16" s="40">
        <f t="shared" si="1"/>
        <v>0.5413459143518515</v>
      </c>
      <c r="K16" s="114">
        <f t="shared" si="2"/>
        <v>0.0050492798353909425</v>
      </c>
      <c r="L16" s="114">
        <f t="shared" si="14"/>
        <v>0.004811963683127569</v>
      </c>
      <c r="M16" s="7">
        <f>Open!M30</f>
        <v>0</v>
      </c>
      <c r="N16" s="3">
        <f>Open!N30</f>
        <v>0.25</v>
      </c>
      <c r="O16" s="3">
        <v>0.7847800925925926</v>
      </c>
      <c r="R16" s="8">
        <f t="shared" si="3"/>
        <v>0.5347800925925926</v>
      </c>
      <c r="S16" s="8">
        <f t="shared" si="4"/>
        <v>0.5096454282407408</v>
      </c>
      <c r="T16" s="6">
        <f t="shared" si="5"/>
        <v>0.005049859231280383</v>
      </c>
      <c r="U16" s="114">
        <f t="shared" si="6"/>
        <v>0.004812515847410205</v>
      </c>
      <c r="V16" s="5">
        <f t="shared" si="7"/>
        <v>1.1028240740740736</v>
      </c>
      <c r="W16" s="5">
        <f t="shared" si="8"/>
        <v>1.0509913425925923</v>
      </c>
      <c r="X16" s="6">
        <f t="shared" si="9"/>
        <v>0.005049560778727443</v>
      </c>
      <c r="Y16" s="6">
        <f t="shared" si="10"/>
        <v>0.004812231422127254</v>
      </c>
      <c r="Z16" s="64"/>
      <c r="AA16" s="29">
        <v>0.256944444444444</v>
      </c>
      <c r="AB16" s="60">
        <v>0.6137731481481482</v>
      </c>
      <c r="AC16" s="63"/>
      <c r="AD16" s="64"/>
      <c r="AE16" s="104">
        <f t="shared" si="16"/>
        <v>0.35682870370370423</v>
      </c>
      <c r="AF16" s="104">
        <f t="shared" si="17"/>
        <v>0.34005775462963017</v>
      </c>
      <c r="AG16" s="127">
        <f t="shared" si="18"/>
        <v>0.004601272775031647</v>
      </c>
      <c r="AH16" s="127">
        <f t="shared" si="19"/>
        <v>0.00438501295460516</v>
      </c>
      <c r="AI16" s="107">
        <f t="shared" si="20"/>
        <v>1.459652777777778</v>
      </c>
      <c r="AJ16" s="107">
        <f t="shared" si="21"/>
        <v>1.3910490972222225</v>
      </c>
      <c r="AK16" s="119">
        <f t="shared" si="12"/>
        <v>0.004932092508118865</v>
      </c>
      <c r="AL16" s="6">
        <f t="shared" si="13"/>
        <v>0.004700284160237278</v>
      </c>
    </row>
    <row r="17" spans="1:38" ht="12.75">
      <c r="A17" s="78">
        <v>5</v>
      </c>
      <c r="B17" s="24">
        <v>4</v>
      </c>
      <c r="C17" s="25" t="s">
        <v>38</v>
      </c>
      <c r="D17" s="80">
        <f>'[1]Linked List'!D5</f>
        <v>0.9600000000000002</v>
      </c>
      <c r="E17" s="37">
        <v>0.260416666666667</v>
      </c>
      <c r="F17" s="66">
        <v>0.8294560185185186</v>
      </c>
      <c r="G17" s="67"/>
      <c r="H17" s="68"/>
      <c r="I17" s="90">
        <f t="shared" si="0"/>
        <v>0.5690393518518515</v>
      </c>
      <c r="J17" s="90">
        <f t="shared" si="1"/>
        <v>0.5462777777777775</v>
      </c>
      <c r="K17" s="114">
        <f t="shared" si="2"/>
        <v>0.005058127572016458</v>
      </c>
      <c r="L17" s="114">
        <f t="shared" si="14"/>
        <v>0.0048558024691358</v>
      </c>
      <c r="M17" s="42"/>
      <c r="N17" s="37">
        <v>0.25</v>
      </c>
      <c r="O17" s="37">
        <v>0.7890625</v>
      </c>
      <c r="P17" s="38"/>
      <c r="Q17" s="39"/>
      <c r="R17" s="50">
        <f t="shared" si="3"/>
        <v>0.5390625</v>
      </c>
      <c r="S17" s="43">
        <f t="shared" si="4"/>
        <v>0.5175000000000001</v>
      </c>
      <c r="T17" s="117">
        <f t="shared" si="5"/>
        <v>0.005090297450424929</v>
      </c>
      <c r="U17" s="114">
        <f t="shared" si="6"/>
        <v>0.004886685552407933</v>
      </c>
      <c r="V17" s="49">
        <f t="shared" si="7"/>
        <v>1.1081018518518515</v>
      </c>
      <c r="W17" s="49">
        <f t="shared" si="8"/>
        <v>1.0637777777777777</v>
      </c>
      <c r="X17" s="118">
        <f t="shared" si="9"/>
        <v>0.005073726427893093</v>
      </c>
      <c r="Y17" s="114">
        <f t="shared" si="10"/>
        <v>0.00487077737077737</v>
      </c>
      <c r="AA17" s="29">
        <v>0.256944444444444</v>
      </c>
      <c r="AB17" s="3">
        <v>0.6062384259259259</v>
      </c>
      <c r="AE17" s="8">
        <f t="shared" si="16"/>
        <v>0.34929398148148194</v>
      </c>
      <c r="AF17" s="8">
        <f t="shared" si="17"/>
        <v>0.33532222222222274</v>
      </c>
      <c r="AG17" s="6">
        <f t="shared" si="18"/>
        <v>0.004504113236382746</v>
      </c>
      <c r="AH17" s="6">
        <f t="shared" si="19"/>
        <v>0.004323948706927437</v>
      </c>
      <c r="AI17" s="5">
        <f t="shared" si="20"/>
        <v>1.4573958333333334</v>
      </c>
      <c r="AJ17" s="5">
        <f t="shared" si="21"/>
        <v>1.3991000000000005</v>
      </c>
      <c r="AK17" s="119">
        <f t="shared" si="12"/>
        <v>0.004924466407613899</v>
      </c>
      <c r="AL17" s="6">
        <f t="shared" si="13"/>
        <v>0.0047274877513093444</v>
      </c>
    </row>
    <row r="18" spans="1:38" ht="12.75">
      <c r="A18" s="78">
        <v>6</v>
      </c>
      <c r="B18" s="24">
        <v>2</v>
      </c>
      <c r="C18" s="25" t="s">
        <v>36</v>
      </c>
      <c r="D18" s="35">
        <f>'[1]Linked List'!D3</f>
        <v>0.9600000000000002</v>
      </c>
      <c r="E18" s="66">
        <v>0.260416666666667</v>
      </c>
      <c r="F18" s="37">
        <v>0.8521412037037037</v>
      </c>
      <c r="G18" s="38"/>
      <c r="H18" s="39"/>
      <c r="I18" s="40">
        <f t="shared" si="0"/>
        <v>0.5917245370370368</v>
      </c>
      <c r="J18" s="40">
        <f t="shared" si="1"/>
        <v>0.5680555555555554</v>
      </c>
      <c r="K18" s="114">
        <f t="shared" si="2"/>
        <v>0.005259773662551438</v>
      </c>
      <c r="L18" s="114">
        <f t="shared" si="14"/>
        <v>0.005049382716049382</v>
      </c>
      <c r="M18" s="48"/>
      <c r="N18" s="37">
        <v>0.25</v>
      </c>
      <c r="O18" s="37">
        <v>0.7643518518518518</v>
      </c>
      <c r="P18" s="38"/>
      <c r="Q18" s="39"/>
      <c r="R18" s="50">
        <f t="shared" si="3"/>
        <v>0.5143518518518518</v>
      </c>
      <c r="S18" s="43">
        <f t="shared" si="4"/>
        <v>0.49377777777777787</v>
      </c>
      <c r="T18" s="117">
        <f t="shared" si="5"/>
        <v>0.004856957996712482</v>
      </c>
      <c r="U18" s="114">
        <f t="shared" si="6"/>
        <v>0.004662679676843983</v>
      </c>
      <c r="V18" s="40">
        <f t="shared" si="7"/>
        <v>1.1060763888888885</v>
      </c>
      <c r="W18" s="40">
        <f t="shared" si="8"/>
        <v>1.0618333333333334</v>
      </c>
      <c r="X18" s="118">
        <f t="shared" si="9"/>
        <v>0.005064452330077328</v>
      </c>
      <c r="Y18" s="114">
        <f t="shared" si="10"/>
        <v>0.004861874236874237</v>
      </c>
      <c r="Z18" s="57"/>
      <c r="AA18" s="29">
        <v>0.256944444444444</v>
      </c>
      <c r="AB18" s="53">
        <v>0.6205902777777778</v>
      </c>
      <c r="AC18" s="54"/>
      <c r="AD18" s="57"/>
      <c r="AE18" s="104">
        <f t="shared" si="16"/>
        <v>0.3636458333333338</v>
      </c>
      <c r="AF18" s="104">
        <f t="shared" si="17"/>
        <v>0.3491000000000005</v>
      </c>
      <c r="AG18" s="127">
        <f t="shared" si="18"/>
        <v>0.004689179024285413</v>
      </c>
      <c r="AH18" s="127">
        <f t="shared" si="19"/>
        <v>0.0045016118633139975</v>
      </c>
      <c r="AI18" s="107">
        <f t="shared" si="20"/>
        <v>1.4697222222222224</v>
      </c>
      <c r="AJ18" s="107">
        <f t="shared" si="21"/>
        <v>1.4109333333333338</v>
      </c>
      <c r="AK18" s="119">
        <f t="shared" si="12"/>
        <v>0.004966116648833324</v>
      </c>
      <c r="AL18" s="6">
        <f t="shared" si="13"/>
        <v>0.004767471982879993</v>
      </c>
    </row>
    <row r="19" spans="1:38" s="51" customFormat="1" ht="12.75">
      <c r="A19" s="78">
        <v>7</v>
      </c>
      <c r="B19" s="24">
        <v>7</v>
      </c>
      <c r="C19" s="25" t="s">
        <v>41</v>
      </c>
      <c r="D19" s="84">
        <f>'[1]Linked List'!D8</f>
        <v>0.95</v>
      </c>
      <c r="E19" s="37">
        <v>0.260416666666667</v>
      </c>
      <c r="F19" s="45">
        <v>0.877199074074074</v>
      </c>
      <c r="G19" s="46"/>
      <c r="H19" s="47"/>
      <c r="I19" s="49">
        <f t="shared" si="0"/>
        <v>0.6167824074074071</v>
      </c>
      <c r="J19" s="49">
        <f t="shared" si="1"/>
        <v>0.5859432870370367</v>
      </c>
      <c r="K19" s="114">
        <f t="shared" si="2"/>
        <v>0.005482510288065841</v>
      </c>
      <c r="L19" s="114">
        <f t="shared" si="14"/>
        <v>0.005208384773662548</v>
      </c>
      <c r="M19" s="42"/>
      <c r="N19" s="45">
        <v>0.25</v>
      </c>
      <c r="O19" s="45">
        <v>0.800474537037037</v>
      </c>
      <c r="P19" s="46"/>
      <c r="Q19" s="47"/>
      <c r="R19" s="50">
        <f t="shared" si="3"/>
        <v>0.550474537037037</v>
      </c>
      <c r="S19" s="50">
        <f t="shared" si="4"/>
        <v>0.5229508101851851</v>
      </c>
      <c r="T19" s="117">
        <f t="shared" si="5"/>
        <v>0.005198059839820935</v>
      </c>
      <c r="U19" s="114">
        <f t="shared" si="6"/>
        <v>0.004938156847829887</v>
      </c>
      <c r="V19" s="49">
        <f t="shared" si="7"/>
        <v>1.167256944444444</v>
      </c>
      <c r="W19" s="49">
        <f t="shared" si="8"/>
        <v>1.1088940972222217</v>
      </c>
      <c r="X19" s="118">
        <f t="shared" si="9"/>
        <v>0.005344583078958077</v>
      </c>
      <c r="Y19" s="114">
        <f t="shared" si="10"/>
        <v>0.005077353925010172</v>
      </c>
      <c r="Z19" s="7"/>
      <c r="AA19" s="29">
        <v>0.256944444444444</v>
      </c>
      <c r="AB19" s="3">
        <v>0.6570601851851852</v>
      </c>
      <c r="AC19" s="4"/>
      <c r="AD19" s="1"/>
      <c r="AE19" s="8">
        <f t="shared" si="16"/>
        <v>0.4001157407407412</v>
      </c>
      <c r="AF19" s="8">
        <f t="shared" si="17"/>
        <v>0.3801099537037041</v>
      </c>
      <c r="AG19" s="6">
        <f t="shared" si="18"/>
        <v>0.005159455070802594</v>
      </c>
      <c r="AH19" s="6">
        <f t="shared" si="19"/>
        <v>0.004901482317262464</v>
      </c>
      <c r="AI19" s="5">
        <f t="shared" si="20"/>
        <v>1.5673726851851852</v>
      </c>
      <c r="AJ19" s="5">
        <f t="shared" si="21"/>
        <v>1.4890040509259257</v>
      </c>
      <c r="AK19" s="119">
        <f t="shared" si="12"/>
        <v>0.005296072597348151</v>
      </c>
      <c r="AL19" s="6">
        <f t="shared" si="13"/>
        <v>0.005031268967480742</v>
      </c>
    </row>
    <row r="20" spans="1:38" s="31" customFormat="1" ht="12.75">
      <c r="A20" s="78">
        <v>8</v>
      </c>
      <c r="B20" s="24">
        <v>3</v>
      </c>
      <c r="C20" s="25" t="s">
        <v>37</v>
      </c>
      <c r="D20" s="79">
        <f>'[1]Linked List'!D4</f>
        <v>0.942</v>
      </c>
      <c r="E20" s="37">
        <v>0.2604166666666667</v>
      </c>
      <c r="F20" s="37">
        <v>0.8809953703703703</v>
      </c>
      <c r="G20" s="38"/>
      <c r="H20" s="39"/>
      <c r="I20" s="40">
        <f t="shared" si="0"/>
        <v>0.6205787037037036</v>
      </c>
      <c r="J20" s="40">
        <f t="shared" si="1"/>
        <v>0.5845851388888887</v>
      </c>
      <c r="K20" s="114">
        <f t="shared" si="2"/>
        <v>0.005516255144032921</v>
      </c>
      <c r="L20" s="114">
        <f t="shared" si="14"/>
        <v>0.005196312345679011</v>
      </c>
      <c r="M20" s="42"/>
      <c r="N20" s="37">
        <v>0.25</v>
      </c>
      <c r="O20" s="37">
        <v>0.8130555555555555</v>
      </c>
      <c r="P20" s="38"/>
      <c r="Q20" s="39"/>
      <c r="R20" s="50">
        <f t="shared" si="3"/>
        <v>0.5630555555555555</v>
      </c>
      <c r="S20" s="43">
        <f t="shared" si="4"/>
        <v>0.5303983333333333</v>
      </c>
      <c r="T20" s="117">
        <f t="shared" si="5"/>
        <v>0.00531686077011856</v>
      </c>
      <c r="U20" s="114">
        <f t="shared" si="6"/>
        <v>0.005008482845451683</v>
      </c>
      <c r="V20" s="40">
        <f t="shared" si="7"/>
        <v>1.183634259259259</v>
      </c>
      <c r="W20" s="40">
        <f t="shared" si="8"/>
        <v>1.114983472222222</v>
      </c>
      <c r="X20" s="118">
        <f t="shared" si="9"/>
        <v>0.005419570784154116</v>
      </c>
      <c r="Y20" s="114">
        <f t="shared" si="10"/>
        <v>0.005105235678673178</v>
      </c>
      <c r="Z20" s="7"/>
      <c r="AA20" s="29">
        <v>0.256944444444444</v>
      </c>
      <c r="AB20" s="3">
        <v>0.6591782407407407</v>
      </c>
      <c r="AC20" s="4"/>
      <c r="AD20" s="1"/>
      <c r="AE20" s="8">
        <f t="shared" si="16"/>
        <v>0.40223379629629674</v>
      </c>
      <c r="AF20" s="8">
        <f t="shared" si="17"/>
        <v>0.3789042361111115</v>
      </c>
      <c r="AG20" s="6">
        <f t="shared" si="18"/>
        <v>0.005186767199178552</v>
      </c>
      <c r="AH20" s="6">
        <f t="shared" si="19"/>
        <v>0.004885934701626196</v>
      </c>
      <c r="AI20" s="5">
        <f t="shared" si="20"/>
        <v>1.5858680555555558</v>
      </c>
      <c r="AJ20" s="5">
        <f t="shared" si="21"/>
        <v>1.4938877083333335</v>
      </c>
      <c r="AK20" s="119">
        <f t="shared" si="12"/>
        <v>0.005358567513281148</v>
      </c>
      <c r="AL20" s="6">
        <f t="shared" si="13"/>
        <v>0.005047770597510841</v>
      </c>
    </row>
    <row r="21" spans="1:38" ht="12.75">
      <c r="A21" s="78">
        <v>9</v>
      </c>
      <c r="B21" s="24">
        <v>23</v>
      </c>
      <c r="C21" s="25" t="s">
        <v>51</v>
      </c>
      <c r="D21" s="131">
        <f>'[1]Linked List'!D19</f>
        <v>0.9400000000000002</v>
      </c>
      <c r="E21" s="100">
        <v>0.2604166666666667</v>
      </c>
      <c r="F21" s="100">
        <v>0.8791666666666668</v>
      </c>
      <c r="G21" s="70"/>
      <c r="H21" s="101"/>
      <c r="I21" s="108">
        <f t="shared" si="0"/>
        <v>0.6187500000000001</v>
      </c>
      <c r="J21" s="108">
        <f t="shared" si="1"/>
        <v>0.5816250000000003</v>
      </c>
      <c r="K21" s="114">
        <f t="shared" si="2"/>
        <v>0.005500000000000001</v>
      </c>
      <c r="L21" s="114">
        <f t="shared" si="14"/>
        <v>0.005170000000000003</v>
      </c>
      <c r="M21" s="42"/>
      <c r="N21" s="45">
        <v>0.25</v>
      </c>
      <c r="O21" s="45">
        <v>0.8113773148148148</v>
      </c>
      <c r="P21" s="46"/>
      <c r="Q21" s="47"/>
      <c r="R21" s="50">
        <f t="shared" si="3"/>
        <v>0.5613773148148148</v>
      </c>
      <c r="S21" s="50">
        <f t="shared" si="4"/>
        <v>0.527694675925926</v>
      </c>
      <c r="T21" s="117">
        <f t="shared" si="5"/>
        <v>0.005301013359913265</v>
      </c>
      <c r="U21" s="114">
        <f t="shared" si="6"/>
        <v>0.00498295255831847</v>
      </c>
      <c r="V21" s="49">
        <f t="shared" si="7"/>
        <v>1.1801273148148148</v>
      </c>
      <c r="W21" s="49">
        <f t="shared" si="8"/>
        <v>1.1093196759259263</v>
      </c>
      <c r="X21" s="118">
        <f t="shared" si="9"/>
        <v>0.005403513346221679</v>
      </c>
      <c r="Y21" s="114">
        <f t="shared" si="10"/>
        <v>0.00507930254544838</v>
      </c>
      <c r="AA21" s="29">
        <v>0.256944444444444</v>
      </c>
      <c r="AB21" s="3">
        <v>0.6666087962962963</v>
      </c>
      <c r="AE21" s="8">
        <f t="shared" si="16"/>
        <v>0.40966435185185235</v>
      </c>
      <c r="AF21" s="8">
        <f t="shared" si="17"/>
        <v>0.3850844907407413</v>
      </c>
      <c r="AG21" s="6">
        <f t="shared" si="18"/>
        <v>0.005282583518399128</v>
      </c>
      <c r="AH21" s="6">
        <f t="shared" si="19"/>
        <v>0.004965628507295181</v>
      </c>
      <c r="AI21" s="5">
        <f t="shared" si="20"/>
        <v>1.5897916666666672</v>
      </c>
      <c r="AJ21" s="5">
        <f t="shared" si="21"/>
        <v>1.4944041666666676</v>
      </c>
      <c r="AK21" s="119">
        <f t="shared" si="12"/>
        <v>0.005371825195697473</v>
      </c>
      <c r="AL21" s="6">
        <f t="shared" si="13"/>
        <v>0.005049515683955627</v>
      </c>
    </row>
    <row r="22" spans="1:52" s="51" customFormat="1" ht="12.75">
      <c r="A22" s="78">
        <v>10</v>
      </c>
      <c r="B22" s="24">
        <v>9</v>
      </c>
      <c r="C22" s="25" t="s">
        <v>42</v>
      </c>
      <c r="D22" s="21">
        <f>'[1]Linked List'!D10</f>
        <v>0.8190000000000002</v>
      </c>
      <c r="E22" s="110">
        <v>41838.25</v>
      </c>
      <c r="F22" s="136">
        <v>41839.05043981481</v>
      </c>
      <c r="G22" s="4"/>
      <c r="H22" s="2"/>
      <c r="I22" s="49">
        <f t="shared" si="0"/>
        <v>0.8004398148113978</v>
      </c>
      <c r="J22" s="49">
        <f t="shared" si="1"/>
        <v>0.655560208330535</v>
      </c>
      <c r="K22" s="114">
        <f t="shared" si="2"/>
        <v>0.007115020576101314</v>
      </c>
      <c r="L22" s="114">
        <f t="shared" si="14"/>
        <v>0.005827201851826978</v>
      </c>
      <c r="M22" s="48"/>
      <c r="N22" s="45">
        <v>0.25</v>
      </c>
      <c r="O22" s="45">
        <v>0.910462962962963</v>
      </c>
      <c r="P22" s="46"/>
      <c r="Q22" s="47"/>
      <c r="R22" s="50">
        <f t="shared" si="3"/>
        <v>0.660462962962963</v>
      </c>
      <c r="S22" s="50">
        <f t="shared" si="4"/>
        <v>0.5409191666666668</v>
      </c>
      <c r="T22" s="117">
        <f t="shared" si="5"/>
        <v>0.006236666316930718</v>
      </c>
      <c r="U22" s="114">
        <f t="shared" si="6"/>
        <v>0.0051078297135662585</v>
      </c>
      <c r="V22" s="49">
        <f t="shared" si="7"/>
        <v>1.4609027777743608</v>
      </c>
      <c r="W22" s="49">
        <f t="shared" si="8"/>
        <v>1.1964793749972018</v>
      </c>
      <c r="X22" s="118">
        <f t="shared" si="9"/>
        <v>0.006689115282849638</v>
      </c>
      <c r="Y22" s="114">
        <f t="shared" si="10"/>
        <v>0.005478385416653854</v>
      </c>
      <c r="Z22" s="7"/>
      <c r="AA22" s="29">
        <v>0.256944444444444</v>
      </c>
      <c r="AB22" s="3">
        <v>0.712488425925926</v>
      </c>
      <c r="AC22" s="4"/>
      <c r="AD22" s="1"/>
      <c r="AE22" s="8">
        <f t="shared" si="16"/>
        <v>0.455543981481482</v>
      </c>
      <c r="AF22" s="8">
        <f t="shared" si="17"/>
        <v>0.3730905208333338</v>
      </c>
      <c r="AG22" s="6">
        <f t="shared" si="18"/>
        <v>0.005874197053275075</v>
      </c>
      <c r="AH22" s="6">
        <f t="shared" si="19"/>
        <v>0.004810967386632287</v>
      </c>
      <c r="AI22" s="5">
        <f t="shared" si="20"/>
        <v>1.9164467592558427</v>
      </c>
      <c r="AJ22" s="5">
        <f t="shared" si="21"/>
        <v>1.5695698958305355</v>
      </c>
      <c r="AK22" s="119">
        <f t="shared" si="12"/>
        <v>0.006475576142104554</v>
      </c>
      <c r="AL22" s="6">
        <f t="shared" si="13"/>
        <v>0.005303496860383631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</row>
    <row r="23" spans="1:54" s="51" customFormat="1" ht="12.75">
      <c r="A23" s="78">
        <v>11</v>
      </c>
      <c r="B23" s="24">
        <v>47</v>
      </c>
      <c r="C23" s="25" t="s">
        <v>71</v>
      </c>
      <c r="D23" s="81">
        <f>'[1]Linked List'!D40</f>
        <v>0.908</v>
      </c>
      <c r="E23" s="100">
        <v>0.385416666666667</v>
      </c>
      <c r="F23" s="37">
        <v>0.9854166666666666</v>
      </c>
      <c r="G23" s="38"/>
      <c r="H23" s="39"/>
      <c r="I23" s="40">
        <f t="shared" si="0"/>
        <v>0.5999999999999996</v>
      </c>
      <c r="J23" s="40">
        <f t="shared" si="1"/>
        <v>0.5447999999999997</v>
      </c>
      <c r="K23" s="114">
        <f t="shared" si="2"/>
        <v>0.0053333333333333306</v>
      </c>
      <c r="L23" s="114">
        <f t="shared" si="14"/>
        <v>0.004842666666666664</v>
      </c>
      <c r="M23" s="42"/>
      <c r="N23" s="66">
        <v>0.25</v>
      </c>
      <c r="O23" s="66">
        <v>0.8097222222222222</v>
      </c>
      <c r="P23" s="67"/>
      <c r="Q23" s="68"/>
      <c r="R23" s="50">
        <f t="shared" si="3"/>
        <v>0.5597222222222222</v>
      </c>
      <c r="S23" s="116">
        <f t="shared" si="4"/>
        <v>0.5082277777777778</v>
      </c>
      <c r="T23" s="117">
        <f t="shared" si="5"/>
        <v>0.0052853845346763195</v>
      </c>
      <c r="U23" s="114">
        <f t="shared" si="6"/>
        <v>0.004799129157486098</v>
      </c>
      <c r="V23" s="90">
        <f t="shared" si="7"/>
        <v>1.1597222222222219</v>
      </c>
      <c r="W23" s="90">
        <f t="shared" si="8"/>
        <v>1.0530277777777775</v>
      </c>
      <c r="X23" s="118">
        <f t="shared" si="9"/>
        <v>0.005310083435083433</v>
      </c>
      <c r="Y23" s="114">
        <f t="shared" si="10"/>
        <v>0.004821555759055757</v>
      </c>
      <c r="Z23" s="64"/>
      <c r="AA23" s="29">
        <v>0.256944444444444</v>
      </c>
      <c r="AB23" s="60">
        <v>0.8354166666666667</v>
      </c>
      <c r="AC23" s="63"/>
      <c r="AD23" s="64"/>
      <c r="AE23" s="104">
        <f t="shared" si="16"/>
        <v>0.5784722222222227</v>
      </c>
      <c r="AF23" s="104">
        <f t="shared" si="17"/>
        <v>0.5252527777777782</v>
      </c>
      <c r="AG23" s="127">
        <f t="shared" si="18"/>
        <v>0.0074593452253026785</v>
      </c>
      <c r="AH23" s="127">
        <f t="shared" si="19"/>
        <v>0.0067730854645748325</v>
      </c>
      <c r="AI23" s="107">
        <f t="shared" si="20"/>
        <v>1.7381944444444446</v>
      </c>
      <c r="AJ23" s="107">
        <f t="shared" si="21"/>
        <v>1.5782805555555557</v>
      </c>
      <c r="AK23" s="119">
        <f t="shared" si="12"/>
        <v>0.005873270635054721</v>
      </c>
      <c r="AL23" s="6">
        <f t="shared" si="13"/>
        <v>0.005332929736629686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1:38" s="69" customFormat="1" ht="12.75">
      <c r="A24" s="78">
        <v>12</v>
      </c>
      <c r="B24" s="24">
        <v>14</v>
      </c>
      <c r="C24" s="25" t="s">
        <v>47</v>
      </c>
      <c r="D24" s="86">
        <f>'[1]Linked List'!D15</f>
        <v>0.9500000000000002</v>
      </c>
      <c r="E24" s="37">
        <v>0.260416666666667</v>
      </c>
      <c r="F24" s="45">
        <v>0.9237731481481481</v>
      </c>
      <c r="G24" s="46"/>
      <c r="H24" s="47"/>
      <c r="I24" s="49">
        <f t="shared" si="0"/>
        <v>0.6633564814814812</v>
      </c>
      <c r="J24" s="49">
        <f t="shared" si="1"/>
        <v>0.6301886574074073</v>
      </c>
      <c r="K24" s="114">
        <f t="shared" si="2"/>
        <v>0.0058965020576131665</v>
      </c>
      <c r="L24" s="114">
        <f t="shared" si="14"/>
        <v>0.005601676954732509</v>
      </c>
      <c r="M24" s="42"/>
      <c r="N24" s="45">
        <v>0.25</v>
      </c>
      <c r="O24" s="45">
        <v>0.841261574074074</v>
      </c>
      <c r="P24" s="46"/>
      <c r="Q24" s="47"/>
      <c r="R24" s="50">
        <f t="shared" si="3"/>
        <v>0.591261574074074</v>
      </c>
      <c r="S24" s="50">
        <f t="shared" si="4"/>
        <v>0.5616984953703704</v>
      </c>
      <c r="T24" s="117">
        <f t="shared" si="5"/>
        <v>0.00558320655405169</v>
      </c>
      <c r="U24" s="114">
        <f t="shared" si="6"/>
        <v>0.005304046226349107</v>
      </c>
      <c r="V24" s="49">
        <f t="shared" si="7"/>
        <v>1.254618055555555</v>
      </c>
      <c r="W24" s="49">
        <f t="shared" si="8"/>
        <v>1.1918871527777777</v>
      </c>
      <c r="X24" s="118">
        <f t="shared" si="9"/>
        <v>0.005744588166463164</v>
      </c>
      <c r="Y24" s="114">
        <f t="shared" si="10"/>
        <v>0.005457358758140007</v>
      </c>
      <c r="Z24" s="91"/>
      <c r="AA24" s="29">
        <v>0.256944444444444</v>
      </c>
      <c r="AB24" s="92">
        <v>0.6638078703703704</v>
      </c>
      <c r="AC24" s="93"/>
      <c r="AD24" s="91"/>
      <c r="AE24" s="128">
        <f t="shared" si="16"/>
        <v>0.4068634259259264</v>
      </c>
      <c r="AF24" s="128">
        <f t="shared" si="17"/>
        <v>0.38652025462963013</v>
      </c>
      <c r="AG24" s="119">
        <f t="shared" si="18"/>
        <v>0.005246465840437478</v>
      </c>
      <c r="AH24" s="119">
        <f t="shared" si="19"/>
        <v>0.004984142548415605</v>
      </c>
      <c r="AI24" s="129">
        <f t="shared" si="20"/>
        <v>1.6614814814814816</v>
      </c>
      <c r="AJ24" s="129">
        <f t="shared" si="21"/>
        <v>1.5784074074074077</v>
      </c>
      <c r="AK24" s="119">
        <f t="shared" si="12"/>
        <v>0.005614061434301341</v>
      </c>
      <c r="AL24" s="6">
        <f t="shared" si="13"/>
        <v>0.005333358362586274</v>
      </c>
    </row>
    <row r="25" spans="1:38" s="31" customFormat="1" ht="12.75">
      <c r="A25" s="78">
        <v>13</v>
      </c>
      <c r="B25" s="24">
        <v>12</v>
      </c>
      <c r="C25" s="25" t="s">
        <v>45</v>
      </c>
      <c r="D25" s="85">
        <f>'[1]Linked List'!D13</f>
        <v>0.95</v>
      </c>
      <c r="E25" s="66">
        <v>0.260416666666667</v>
      </c>
      <c r="F25" s="45">
        <v>0.9008564814814815</v>
      </c>
      <c r="G25" s="46"/>
      <c r="H25" s="47"/>
      <c r="I25" s="49">
        <f t="shared" si="0"/>
        <v>0.6404398148148145</v>
      </c>
      <c r="J25" s="49">
        <f t="shared" si="1"/>
        <v>0.6084178240740737</v>
      </c>
      <c r="K25" s="114">
        <f t="shared" si="2"/>
        <v>0.005692798353909462</v>
      </c>
      <c r="L25" s="114">
        <f t="shared" si="14"/>
        <v>0.005408158436213989</v>
      </c>
      <c r="M25" s="48"/>
      <c r="N25" s="37">
        <v>0.25</v>
      </c>
      <c r="O25" s="37">
        <v>0.8632523148148148</v>
      </c>
      <c r="P25" s="38"/>
      <c r="Q25" s="39"/>
      <c r="R25" s="50">
        <f t="shared" si="3"/>
        <v>0.6132523148148148</v>
      </c>
      <c r="S25" s="43">
        <f t="shared" si="4"/>
        <v>0.582589699074074</v>
      </c>
      <c r="T25" s="117">
        <f t="shared" si="5"/>
        <v>0.0057908622739831425</v>
      </c>
      <c r="U25" s="114">
        <f t="shared" si="6"/>
        <v>0.005501319160283984</v>
      </c>
      <c r="V25" s="40">
        <f t="shared" si="7"/>
        <v>1.2536921296296293</v>
      </c>
      <c r="W25" s="40">
        <f t="shared" si="8"/>
        <v>1.1910075231481478</v>
      </c>
      <c r="X25" s="118">
        <f t="shared" si="9"/>
        <v>0.005740348578890244</v>
      </c>
      <c r="Y25" s="114">
        <f t="shared" si="10"/>
        <v>0.005453331149945732</v>
      </c>
      <c r="Z25" s="7"/>
      <c r="AA25" s="29">
        <v>0.256944444444444</v>
      </c>
      <c r="AB25" s="3">
        <v>0.6654050925925926</v>
      </c>
      <c r="AC25" s="4"/>
      <c r="AD25" s="1"/>
      <c r="AE25" s="8">
        <f t="shared" si="16"/>
        <v>0.40846064814814864</v>
      </c>
      <c r="AF25" s="8">
        <f t="shared" si="17"/>
        <v>0.3880376157407412</v>
      </c>
      <c r="AG25" s="6">
        <f t="shared" si="18"/>
        <v>0.005267061871671808</v>
      </c>
      <c r="AH25" s="6">
        <f t="shared" si="19"/>
        <v>0.005003708778088217</v>
      </c>
      <c r="AI25" s="5">
        <f t="shared" si="20"/>
        <v>1.662152777777778</v>
      </c>
      <c r="AJ25" s="5">
        <f t="shared" si="21"/>
        <v>1.579045138888889</v>
      </c>
      <c r="AK25" s="119">
        <f t="shared" si="12"/>
        <v>0.005616329710348971</v>
      </c>
      <c r="AL25" s="6">
        <f t="shared" si="13"/>
        <v>0.005335513224831522</v>
      </c>
    </row>
    <row r="26" spans="1:38" s="62" customFormat="1" ht="12.75">
      <c r="A26" s="78">
        <v>14</v>
      </c>
      <c r="B26" s="24">
        <v>48</v>
      </c>
      <c r="C26" s="25" t="s">
        <v>72</v>
      </c>
      <c r="D26" s="81">
        <f>'[1]Linked List'!D41</f>
        <v>0.95</v>
      </c>
      <c r="E26" s="37">
        <v>0.260416666666667</v>
      </c>
      <c r="F26" s="37">
        <v>0.9327546296296297</v>
      </c>
      <c r="G26" s="38"/>
      <c r="H26" s="39"/>
      <c r="I26" s="40">
        <f t="shared" si="0"/>
        <v>0.6723379629629627</v>
      </c>
      <c r="J26" s="40">
        <f t="shared" si="1"/>
        <v>0.6387210648148145</v>
      </c>
      <c r="K26" s="114">
        <f t="shared" si="2"/>
        <v>0.0059763374485596685</v>
      </c>
      <c r="L26" s="114">
        <f t="shared" si="14"/>
        <v>0.005677520576131684</v>
      </c>
      <c r="M26" s="42"/>
      <c r="N26" s="66">
        <v>0.25</v>
      </c>
      <c r="O26" s="66">
        <v>0.8423379629629629</v>
      </c>
      <c r="P26" s="67"/>
      <c r="Q26" s="68"/>
      <c r="R26" s="50">
        <f t="shared" si="3"/>
        <v>0.5923379629629629</v>
      </c>
      <c r="S26" s="116">
        <f t="shared" si="4"/>
        <v>0.5627210648148148</v>
      </c>
      <c r="T26" s="117">
        <f t="shared" si="5"/>
        <v>0.005593370755079914</v>
      </c>
      <c r="U26" s="114">
        <f t="shared" si="6"/>
        <v>0.0053137022173259186</v>
      </c>
      <c r="V26" s="90">
        <f t="shared" si="7"/>
        <v>1.2646759259259257</v>
      </c>
      <c r="W26" s="90">
        <f t="shared" si="8"/>
        <v>1.2014421296296294</v>
      </c>
      <c r="X26" s="118">
        <f t="shared" si="9"/>
        <v>0.005790640686474019</v>
      </c>
      <c r="Y26" s="114">
        <f t="shared" si="10"/>
        <v>0.0055011086521503175</v>
      </c>
      <c r="Z26" s="7"/>
      <c r="AA26" s="29">
        <v>0.256944444444444</v>
      </c>
      <c r="AB26" s="3">
        <v>0.6575115740740741</v>
      </c>
      <c r="AC26" s="4"/>
      <c r="AD26" s="1"/>
      <c r="AE26" s="8">
        <f t="shared" si="16"/>
        <v>0.40056712962963015</v>
      </c>
      <c r="AF26" s="8">
        <f t="shared" si="17"/>
        <v>0.3805387731481486</v>
      </c>
      <c r="AG26" s="6">
        <f t="shared" si="18"/>
        <v>0.005165275688325341</v>
      </c>
      <c r="AH26" s="6">
        <f t="shared" si="19"/>
        <v>0.004907011903909073</v>
      </c>
      <c r="AI26" s="5">
        <f t="shared" si="20"/>
        <v>1.665243055555556</v>
      </c>
      <c r="AJ26" s="5">
        <f t="shared" si="21"/>
        <v>1.581980902777778</v>
      </c>
      <c r="AK26" s="119">
        <f t="shared" si="12"/>
        <v>0.005626771601809617</v>
      </c>
      <c r="AL26" s="6">
        <f t="shared" si="13"/>
        <v>0.005345433021719135</v>
      </c>
    </row>
    <row r="27" spans="1:38" ht="12.75">
      <c r="A27" s="78">
        <v>15</v>
      </c>
      <c r="B27" s="24">
        <v>38</v>
      </c>
      <c r="C27" s="25" t="s">
        <v>63</v>
      </c>
      <c r="D27" s="83">
        <f>'[1]Linked List'!D31</f>
        <v>0.96</v>
      </c>
      <c r="E27" s="37">
        <v>0.260416666666667</v>
      </c>
      <c r="F27" s="37">
        <v>0.9018287037037037</v>
      </c>
      <c r="G27" s="38"/>
      <c r="H27" s="39"/>
      <c r="I27" s="40">
        <f t="shared" si="0"/>
        <v>0.6414120370370366</v>
      </c>
      <c r="J27" s="40">
        <f t="shared" si="1"/>
        <v>0.6157555555555552</v>
      </c>
      <c r="K27" s="114">
        <f t="shared" si="2"/>
        <v>0.005701440329218104</v>
      </c>
      <c r="L27" s="114">
        <f t="shared" si="14"/>
        <v>0.005473382716049379</v>
      </c>
      <c r="M27" s="42"/>
      <c r="N27" s="37">
        <v>0.25</v>
      </c>
      <c r="O27" s="37">
        <v>0.8590856481481483</v>
      </c>
      <c r="P27" s="38"/>
      <c r="Q27" s="39"/>
      <c r="R27" s="50">
        <f t="shared" si="3"/>
        <v>0.6090856481481483</v>
      </c>
      <c r="S27" s="43">
        <f t="shared" si="4"/>
        <v>0.5847222222222223</v>
      </c>
      <c r="T27" s="117">
        <f t="shared" si="5"/>
        <v>0.005751516979680342</v>
      </c>
      <c r="U27" s="114">
        <f t="shared" si="6"/>
        <v>0.005521456300493128</v>
      </c>
      <c r="V27" s="40">
        <f t="shared" si="7"/>
        <v>1.2504976851851848</v>
      </c>
      <c r="W27" s="40">
        <f t="shared" si="8"/>
        <v>1.2004777777777775</v>
      </c>
      <c r="X27" s="118">
        <f t="shared" si="9"/>
        <v>0.005725722001763666</v>
      </c>
      <c r="Y27" s="114">
        <f t="shared" si="10"/>
        <v>0.00549669312169312</v>
      </c>
      <c r="Z27" s="64"/>
      <c r="AA27" s="29">
        <v>0.256944444444444</v>
      </c>
      <c r="AB27" s="60">
        <v>0.6561111111111111</v>
      </c>
      <c r="AC27" s="63"/>
      <c r="AD27" s="64"/>
      <c r="AE27" s="104">
        <f t="shared" si="16"/>
        <v>0.3991666666666671</v>
      </c>
      <c r="AF27" s="104">
        <f t="shared" si="17"/>
        <v>0.38320000000000043</v>
      </c>
      <c r="AG27" s="127">
        <f t="shared" si="18"/>
        <v>0.0051472168493445145</v>
      </c>
      <c r="AH27" s="127">
        <f t="shared" si="19"/>
        <v>0.0049413281753707345</v>
      </c>
      <c r="AI27" s="107">
        <f t="shared" si="20"/>
        <v>1.649664351851852</v>
      </c>
      <c r="AJ27" s="107">
        <f t="shared" si="21"/>
        <v>1.583677777777778</v>
      </c>
      <c r="AK27" s="119">
        <f t="shared" si="12"/>
        <v>0.0055741319542214965</v>
      </c>
      <c r="AL27" s="6">
        <f t="shared" si="13"/>
        <v>0.0053511666760526376</v>
      </c>
    </row>
    <row r="28" spans="1:38" ht="12.75">
      <c r="A28" s="78">
        <v>16</v>
      </c>
      <c r="B28" s="24">
        <v>10</v>
      </c>
      <c r="C28" s="25" t="s">
        <v>43</v>
      </c>
      <c r="D28" s="21">
        <f>'[1]Linked List'!D11</f>
        <v>0.96</v>
      </c>
      <c r="E28" s="66">
        <v>0.260416666666667</v>
      </c>
      <c r="F28" s="3">
        <v>0.9206597222222223</v>
      </c>
      <c r="I28" s="49">
        <f t="shared" si="0"/>
        <v>0.6602430555555552</v>
      </c>
      <c r="J28" s="49">
        <f t="shared" si="1"/>
        <v>0.6338333333333329</v>
      </c>
      <c r="K28" s="114">
        <f t="shared" si="2"/>
        <v>0.005868827160493824</v>
      </c>
      <c r="L28" s="114">
        <f t="shared" si="14"/>
        <v>0.00563407407407407</v>
      </c>
      <c r="M28" s="48"/>
      <c r="N28" s="37">
        <v>0.25</v>
      </c>
      <c r="O28" s="37">
        <v>0.8237847222222222</v>
      </c>
      <c r="P28" s="38"/>
      <c r="Q28" s="39"/>
      <c r="R28" s="50">
        <f t="shared" si="3"/>
        <v>0.5737847222222222</v>
      </c>
      <c r="S28" s="43">
        <f t="shared" si="4"/>
        <v>0.5508333333333333</v>
      </c>
      <c r="T28" s="117">
        <f t="shared" si="5"/>
        <v>0.005418174902948274</v>
      </c>
      <c r="U28" s="114">
        <f t="shared" si="6"/>
        <v>0.005201447906830342</v>
      </c>
      <c r="V28" s="40">
        <f t="shared" si="7"/>
        <v>1.2340277777777775</v>
      </c>
      <c r="W28" s="40">
        <f t="shared" si="8"/>
        <v>1.1846666666666663</v>
      </c>
      <c r="X28" s="118">
        <f t="shared" si="9"/>
        <v>0.0056503103378103365</v>
      </c>
      <c r="Y28" s="114">
        <f t="shared" si="10"/>
        <v>0.005424297924297923</v>
      </c>
      <c r="Z28" s="57"/>
      <c r="AA28" s="29">
        <v>0.256944444444444</v>
      </c>
      <c r="AB28" s="53">
        <v>0.6797453703703704</v>
      </c>
      <c r="AC28" s="54"/>
      <c r="AD28" s="57"/>
      <c r="AE28" s="104">
        <f t="shared" si="16"/>
        <v>0.42280092592592644</v>
      </c>
      <c r="AF28" s="104">
        <f t="shared" si="17"/>
        <v>0.40588888888888935</v>
      </c>
      <c r="AG28" s="127">
        <f t="shared" si="18"/>
        <v>0.005451978412971328</v>
      </c>
      <c r="AH28" s="127">
        <f t="shared" si="19"/>
        <v>0.005233899276452474</v>
      </c>
      <c r="AI28" s="107">
        <f t="shared" si="20"/>
        <v>1.656828703703704</v>
      </c>
      <c r="AJ28" s="107">
        <f t="shared" si="21"/>
        <v>1.5905555555555557</v>
      </c>
      <c r="AK28" s="119">
        <f t="shared" si="12"/>
        <v>0.005598339934798797</v>
      </c>
      <c r="AL28" s="6">
        <f t="shared" si="13"/>
        <v>0.005374406337406845</v>
      </c>
    </row>
    <row r="29" spans="1:38" s="51" customFormat="1" ht="12.75">
      <c r="A29" s="78">
        <v>17</v>
      </c>
      <c r="B29" s="24">
        <v>11</v>
      </c>
      <c r="C29" s="76" t="s">
        <v>44</v>
      </c>
      <c r="D29" s="82">
        <f>'[1]Linked List'!D12</f>
        <v>0.8940000000000001</v>
      </c>
      <c r="E29" s="66">
        <v>0.260416666666667</v>
      </c>
      <c r="F29" s="100">
        <v>0.9777430555555555</v>
      </c>
      <c r="G29" s="70"/>
      <c r="H29" s="101"/>
      <c r="I29" s="108">
        <f t="shared" si="0"/>
        <v>0.7173263888888886</v>
      </c>
      <c r="J29" s="108">
        <f t="shared" si="1"/>
        <v>0.6412897916666664</v>
      </c>
      <c r="K29" s="114">
        <f t="shared" si="2"/>
        <v>0.006376234567901232</v>
      </c>
      <c r="L29" s="114">
        <f t="shared" si="14"/>
        <v>0.005700353703703702</v>
      </c>
      <c r="M29" s="18"/>
      <c r="N29" s="19">
        <v>0.25</v>
      </c>
      <c r="O29" s="19">
        <v>0.8756018518518518</v>
      </c>
      <c r="P29" s="14"/>
      <c r="Q29" s="15"/>
      <c r="R29" s="50">
        <f t="shared" si="3"/>
        <v>0.6256018518518518</v>
      </c>
      <c r="S29" s="50">
        <f t="shared" si="4"/>
        <v>0.5592880555555556</v>
      </c>
      <c r="T29" s="117">
        <f t="shared" si="5"/>
        <v>0.005907477354597278</v>
      </c>
      <c r="U29" s="114">
        <f t="shared" si="6"/>
        <v>0.0052812847550099675</v>
      </c>
      <c r="V29" s="16">
        <f t="shared" si="7"/>
        <v>1.3429282407407404</v>
      </c>
      <c r="W29" s="16">
        <f t="shared" si="8"/>
        <v>1.2005778472222222</v>
      </c>
      <c r="X29" s="118">
        <f t="shared" si="9"/>
        <v>0.006148938831230496</v>
      </c>
      <c r="Y29" s="114">
        <f t="shared" si="10"/>
        <v>0.005497151315120065</v>
      </c>
      <c r="Z29" s="7"/>
      <c r="AA29" s="29">
        <v>0.256944444444444</v>
      </c>
      <c r="AB29" s="3">
        <v>0.7054050925925925</v>
      </c>
      <c r="AC29" s="4"/>
      <c r="AD29" s="1"/>
      <c r="AE29" s="8">
        <f t="shared" si="16"/>
        <v>0.44846064814814857</v>
      </c>
      <c r="AF29" s="8">
        <f t="shared" si="17"/>
        <v>0.4009238194444449</v>
      </c>
      <c r="AG29" s="6">
        <f t="shared" si="18"/>
        <v>0.005782858132148918</v>
      </c>
      <c r="AH29" s="6">
        <f t="shared" si="19"/>
        <v>0.005169875170141134</v>
      </c>
      <c r="AI29" s="5">
        <f t="shared" si="20"/>
        <v>1.791388888888889</v>
      </c>
      <c r="AJ29" s="5">
        <f t="shared" si="21"/>
        <v>1.601501666666667</v>
      </c>
      <c r="AK29" s="119">
        <f t="shared" si="12"/>
        <v>0.006053011957725592</v>
      </c>
      <c r="AL29" s="6">
        <f t="shared" si="13"/>
        <v>0.00541139269020668</v>
      </c>
    </row>
    <row r="30" spans="1:38" s="31" customFormat="1" ht="12.75">
      <c r="A30" s="78">
        <v>18</v>
      </c>
      <c r="B30" s="24">
        <v>77</v>
      </c>
      <c r="C30" s="25" t="s">
        <v>73</v>
      </c>
      <c r="D30" s="80">
        <f>'[1]Linked List'!D42</f>
        <v>0.8380000000000001</v>
      </c>
      <c r="E30" s="115">
        <v>41838.260416666664</v>
      </c>
      <c r="F30" s="115">
        <v>41839.034733796296</v>
      </c>
      <c r="G30" s="67"/>
      <c r="H30" s="68"/>
      <c r="I30" s="90">
        <f t="shared" si="0"/>
        <v>0.7743171296315268</v>
      </c>
      <c r="J30" s="90">
        <f t="shared" si="1"/>
        <v>0.6488777546312194</v>
      </c>
      <c r="K30" s="114">
        <f t="shared" si="2"/>
        <v>0.006882818930058016</v>
      </c>
      <c r="L30" s="114">
        <f t="shared" si="14"/>
        <v>0.005767802263388617</v>
      </c>
      <c r="M30" s="7"/>
      <c r="N30" s="3">
        <v>0.25</v>
      </c>
      <c r="O30" s="3">
        <v>0.9206018518518518</v>
      </c>
      <c r="P30" s="4"/>
      <c r="Q30" s="2"/>
      <c r="R30" s="8">
        <f t="shared" si="3"/>
        <v>0.6706018518518518</v>
      </c>
      <c r="S30" s="8">
        <f t="shared" si="4"/>
        <v>0.5619643518518519</v>
      </c>
      <c r="T30" s="6">
        <f t="shared" si="5"/>
        <v>0.006332406533067533</v>
      </c>
      <c r="U30" s="114">
        <f t="shared" si="6"/>
        <v>0.005306556674710593</v>
      </c>
      <c r="V30" s="5">
        <f t="shared" si="7"/>
        <v>1.4449189814833785</v>
      </c>
      <c r="W30" s="5">
        <f t="shared" si="8"/>
        <v>1.2108421064830712</v>
      </c>
      <c r="X30" s="6">
        <f t="shared" si="9"/>
        <v>0.006615929402396421</v>
      </c>
      <c r="Y30" s="6">
        <f t="shared" si="10"/>
        <v>0.005544148839208202</v>
      </c>
      <c r="Z30" s="98"/>
      <c r="AA30" s="29">
        <v>0.256944444444444</v>
      </c>
      <c r="AB30" s="30">
        <v>0.7273032407407407</v>
      </c>
      <c r="AC30" s="32"/>
      <c r="AD30" s="33"/>
      <c r="AE30" s="103">
        <f t="shared" si="16"/>
        <v>0.47035879629629673</v>
      </c>
      <c r="AF30" s="103">
        <f t="shared" si="17"/>
        <v>0.39416067129629667</v>
      </c>
      <c r="AG30" s="105">
        <f t="shared" si="18"/>
        <v>0.0060652327053036335</v>
      </c>
      <c r="AH30" s="105">
        <f t="shared" si="19"/>
        <v>0.005082665007044445</v>
      </c>
      <c r="AI30" s="106">
        <f t="shared" si="20"/>
        <v>1.9152777777796752</v>
      </c>
      <c r="AJ30" s="106">
        <f t="shared" si="21"/>
        <v>1.6050027777793678</v>
      </c>
      <c r="AK30" s="119">
        <f t="shared" si="12"/>
        <v>0.006471626213143015</v>
      </c>
      <c r="AL30" s="6">
        <f t="shared" si="13"/>
        <v>0.005423222766613846</v>
      </c>
    </row>
    <row r="31" spans="1:38" s="62" customFormat="1" ht="12.75">
      <c r="A31" s="78">
        <v>19</v>
      </c>
      <c r="B31" s="24">
        <v>16</v>
      </c>
      <c r="C31" s="25" t="s">
        <v>48</v>
      </c>
      <c r="D31" s="80">
        <f>'[1]Linked List'!D16</f>
        <v>0.8960000000000001</v>
      </c>
      <c r="E31" s="37">
        <v>0.260416666666667</v>
      </c>
      <c r="F31" s="66">
        <v>0.9705324074074074</v>
      </c>
      <c r="G31" s="67"/>
      <c r="H31" s="68"/>
      <c r="I31" s="90">
        <f t="shared" si="0"/>
        <v>0.7101157407407404</v>
      </c>
      <c r="J31" s="90">
        <f t="shared" si="1"/>
        <v>0.6362637037037034</v>
      </c>
      <c r="K31" s="114">
        <f t="shared" si="2"/>
        <v>0.0063121399176954696</v>
      </c>
      <c r="L31" s="114">
        <f t="shared" si="14"/>
        <v>0.005655677366255142</v>
      </c>
      <c r="M31" s="42"/>
      <c r="N31" s="45">
        <v>0.25</v>
      </c>
      <c r="O31" s="45">
        <v>0.8955902777777777</v>
      </c>
      <c r="P31" s="46"/>
      <c r="Q31" s="47"/>
      <c r="R31" s="50">
        <f t="shared" si="3"/>
        <v>0.6455902777777777</v>
      </c>
      <c r="S31" s="50">
        <f t="shared" si="4"/>
        <v>0.5784488888888889</v>
      </c>
      <c r="T31" s="117">
        <f t="shared" si="5"/>
        <v>0.00609622547476655</v>
      </c>
      <c r="U31" s="114">
        <f t="shared" si="6"/>
        <v>0.00546221802539083</v>
      </c>
      <c r="V31" s="49">
        <f t="shared" si="7"/>
        <v>1.355706018518518</v>
      </c>
      <c r="W31" s="49">
        <f t="shared" si="8"/>
        <v>1.2147125925925923</v>
      </c>
      <c r="X31" s="118">
        <f t="shared" si="9"/>
        <v>0.0062074451397368035</v>
      </c>
      <c r="Y31" s="114">
        <f t="shared" si="10"/>
        <v>0.0055618708452041775</v>
      </c>
      <c r="Z31" s="7"/>
      <c r="AA31" s="29">
        <v>0.256944444444444</v>
      </c>
      <c r="AB31" s="3">
        <v>0.6925925925925926</v>
      </c>
      <c r="AC31" s="4"/>
      <c r="AD31" s="1"/>
      <c r="AE31" s="8">
        <f t="shared" si="16"/>
        <v>0.4356481481481487</v>
      </c>
      <c r="AF31" s="8">
        <f t="shared" si="17"/>
        <v>0.39034074074074127</v>
      </c>
      <c r="AG31" s="6">
        <f t="shared" si="18"/>
        <v>0.0056176421424648446</v>
      </c>
      <c r="AH31" s="6">
        <f t="shared" si="19"/>
        <v>0.005033407359648501</v>
      </c>
      <c r="AI31" s="5">
        <f t="shared" si="20"/>
        <v>1.7913541666666666</v>
      </c>
      <c r="AJ31" s="5">
        <f t="shared" si="21"/>
        <v>1.6050533333333337</v>
      </c>
      <c r="AK31" s="119">
        <f t="shared" si="12"/>
        <v>0.006052894633102438</v>
      </c>
      <c r="AL31" s="6">
        <f t="shared" si="13"/>
        <v>0.005423393591259786</v>
      </c>
    </row>
    <row r="32" spans="1:54" s="51" customFormat="1" ht="12.75">
      <c r="A32" s="78">
        <v>20</v>
      </c>
      <c r="B32" s="24">
        <v>6</v>
      </c>
      <c r="C32" s="25" t="s">
        <v>40</v>
      </c>
      <c r="D32" s="135">
        <f>'[1]Linked List'!D7</f>
        <v>0.916</v>
      </c>
      <c r="E32" s="45">
        <v>0.2604166666666667</v>
      </c>
      <c r="F32" s="45">
        <v>0.9759606481481482</v>
      </c>
      <c r="G32" s="46"/>
      <c r="H32" s="47"/>
      <c r="I32" s="40">
        <f t="shared" si="0"/>
        <v>0.7155439814814815</v>
      </c>
      <c r="J32" s="40">
        <f t="shared" si="1"/>
        <v>0.655438287037037</v>
      </c>
      <c r="K32" s="114">
        <f t="shared" si="2"/>
        <v>0.006360390946502058</v>
      </c>
      <c r="L32" s="114">
        <f t="shared" si="14"/>
        <v>0.005826118106995884</v>
      </c>
      <c r="M32" s="7"/>
      <c r="N32" s="19">
        <v>0.25</v>
      </c>
      <c r="O32" s="3">
        <v>0.8513194444444444</v>
      </c>
      <c r="P32" s="4"/>
      <c r="Q32" s="2"/>
      <c r="R32" s="50">
        <f t="shared" si="3"/>
        <v>0.6013194444444444</v>
      </c>
      <c r="S32" s="50">
        <f t="shared" si="4"/>
        <v>0.5508086111111111</v>
      </c>
      <c r="T32" s="117">
        <f t="shared" si="5"/>
        <v>0.005678181722799286</v>
      </c>
      <c r="U32" s="114">
        <f t="shared" si="6"/>
        <v>0.005201214458084146</v>
      </c>
      <c r="V32" s="5">
        <f t="shared" si="7"/>
        <v>1.3168634259259258</v>
      </c>
      <c r="W32" s="5">
        <f t="shared" si="8"/>
        <v>1.206246898148148</v>
      </c>
      <c r="X32" s="118">
        <f t="shared" si="9"/>
        <v>0.006029594441052773</v>
      </c>
      <c r="Y32" s="114">
        <f t="shared" si="10"/>
        <v>0.0055231085080043405</v>
      </c>
      <c r="Z32" s="18"/>
      <c r="AA32" s="29">
        <v>0.256944444444444</v>
      </c>
      <c r="AB32" s="19">
        <v>0.6982523148148148</v>
      </c>
      <c r="AC32" s="14"/>
      <c r="AD32" s="11"/>
      <c r="AE32" s="20">
        <f t="shared" si="16"/>
        <v>0.4413078703703708</v>
      </c>
      <c r="AF32" s="20">
        <f t="shared" si="17"/>
        <v>0.4042380092592597</v>
      </c>
      <c r="AG32" s="17">
        <f t="shared" si="18"/>
        <v>0.005690623731403879</v>
      </c>
      <c r="AH32" s="17">
        <f t="shared" si="19"/>
        <v>0.005212611337965954</v>
      </c>
      <c r="AI32" s="16">
        <f t="shared" si="20"/>
        <v>1.7581712962962965</v>
      </c>
      <c r="AJ32" s="16">
        <f t="shared" si="21"/>
        <v>1.6104849074074077</v>
      </c>
      <c r="AK32" s="119">
        <f t="shared" si="12"/>
        <v>0.005940771401575592</v>
      </c>
      <c r="AL32" s="6">
        <f t="shared" si="13"/>
        <v>0.005441746603843243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</row>
    <row r="33" spans="1:38" s="62" customFormat="1" ht="12.75">
      <c r="A33" s="78">
        <v>21</v>
      </c>
      <c r="B33" s="24">
        <v>13</v>
      </c>
      <c r="C33" s="25" t="s">
        <v>46</v>
      </c>
      <c r="D33" s="81">
        <f>'[1]Linked List'!D14</f>
        <v>0.8949999999999999</v>
      </c>
      <c r="E33" s="66">
        <v>0.260416666666667</v>
      </c>
      <c r="F33" s="37">
        <v>0.9625925925925927</v>
      </c>
      <c r="G33" s="38"/>
      <c r="H33" s="39"/>
      <c r="I33" s="40">
        <f t="shared" si="0"/>
        <v>0.7021759259259257</v>
      </c>
      <c r="J33" s="40">
        <f t="shared" si="1"/>
        <v>0.6284474537037035</v>
      </c>
      <c r="K33" s="114">
        <f t="shared" si="2"/>
        <v>0.0062415637860082284</v>
      </c>
      <c r="L33" s="114">
        <f t="shared" si="14"/>
        <v>0.005586199588477364</v>
      </c>
      <c r="M33" s="42"/>
      <c r="N33" s="45">
        <v>0.25</v>
      </c>
      <c r="O33" s="45">
        <v>0.9028935185185185</v>
      </c>
      <c r="P33" s="46"/>
      <c r="Q33" s="47"/>
      <c r="R33" s="50">
        <f t="shared" si="3"/>
        <v>0.6528935185185185</v>
      </c>
      <c r="S33" s="50">
        <f t="shared" si="4"/>
        <v>0.584339699074074</v>
      </c>
      <c r="T33" s="117">
        <f t="shared" si="5"/>
        <v>0.0061651890322806276</v>
      </c>
      <c r="U33" s="114">
        <f t="shared" si="6"/>
        <v>0.005517844183891161</v>
      </c>
      <c r="V33" s="49">
        <f t="shared" si="7"/>
        <v>1.3550694444444442</v>
      </c>
      <c r="W33" s="49">
        <f t="shared" si="8"/>
        <v>1.2127871527777776</v>
      </c>
      <c r="X33" s="118">
        <f t="shared" si="9"/>
        <v>0.006204530423280422</v>
      </c>
      <c r="Y33" s="114">
        <f t="shared" si="10"/>
        <v>0.005553054728835978</v>
      </c>
      <c r="Z33" s="98"/>
      <c r="AA33" s="29">
        <v>0.256944444444444</v>
      </c>
      <c r="AB33" s="30">
        <v>0.7142592592592593</v>
      </c>
      <c r="AC33" s="32"/>
      <c r="AD33" s="33"/>
      <c r="AE33" s="103">
        <f t="shared" si="16"/>
        <v>0.4573148148148153</v>
      </c>
      <c r="AF33" s="103">
        <f t="shared" si="17"/>
        <v>0.4092967592592596</v>
      </c>
      <c r="AG33" s="105">
        <f t="shared" si="18"/>
        <v>0.0058970317835566124</v>
      </c>
      <c r="AH33" s="105">
        <f t="shared" si="19"/>
        <v>0.0052778434462831675</v>
      </c>
      <c r="AI33" s="106">
        <f t="shared" si="20"/>
        <v>1.8123842592592596</v>
      </c>
      <c r="AJ33" s="106">
        <f t="shared" si="21"/>
        <v>1.6220839120370372</v>
      </c>
      <c r="AK33" s="119">
        <f t="shared" si="12"/>
        <v>0.006123954246525628</v>
      </c>
      <c r="AL33" s="6">
        <f t="shared" si="13"/>
        <v>0.005480939050640437</v>
      </c>
    </row>
    <row r="34" spans="1:38" s="31" customFormat="1" ht="12.75">
      <c r="A34" s="78">
        <v>22</v>
      </c>
      <c r="B34" s="24">
        <v>34</v>
      </c>
      <c r="C34" s="25" t="s">
        <v>59</v>
      </c>
      <c r="D34" s="35">
        <f>'[1]Linked List'!D27</f>
        <v>0.95</v>
      </c>
      <c r="E34" s="37">
        <v>0.2604166666666667</v>
      </c>
      <c r="F34" s="44">
        <v>0.942511574074074</v>
      </c>
      <c r="G34" s="38"/>
      <c r="H34" s="39"/>
      <c r="I34" s="49">
        <f t="shared" si="0"/>
        <v>0.6820949074074074</v>
      </c>
      <c r="J34" s="49">
        <f t="shared" si="1"/>
        <v>0.647990162037037</v>
      </c>
      <c r="K34" s="114">
        <f t="shared" si="2"/>
        <v>0.0060630658436214</v>
      </c>
      <c r="L34" s="114">
        <f t="shared" si="14"/>
        <v>0.005759912551440329</v>
      </c>
      <c r="M34" s="48"/>
      <c r="N34" s="45">
        <v>0.25</v>
      </c>
      <c r="O34" s="45">
        <v>0.8586921296296296</v>
      </c>
      <c r="P34" s="46"/>
      <c r="Q34" s="47"/>
      <c r="R34" s="50">
        <f t="shared" si="3"/>
        <v>0.6086921296296296</v>
      </c>
      <c r="S34" s="50">
        <f t="shared" si="4"/>
        <v>0.578257523148148</v>
      </c>
      <c r="T34" s="117">
        <f t="shared" si="5"/>
        <v>0.005747801035218409</v>
      </c>
      <c r="U34" s="114">
        <f t="shared" si="6"/>
        <v>0.005460410983457488</v>
      </c>
      <c r="V34" s="49">
        <f t="shared" si="7"/>
        <v>1.290787037037037</v>
      </c>
      <c r="W34" s="49">
        <f t="shared" si="8"/>
        <v>1.226247685185185</v>
      </c>
      <c r="X34" s="118">
        <f t="shared" si="9"/>
        <v>0.0059101970560303885</v>
      </c>
      <c r="Y34" s="114">
        <f t="shared" si="10"/>
        <v>0.005614687203228869</v>
      </c>
      <c r="Z34" s="91"/>
      <c r="AA34" s="29">
        <v>0.256944444444444</v>
      </c>
      <c r="AB34" s="92">
        <v>0.6887384259259259</v>
      </c>
      <c r="AC34" s="93"/>
      <c r="AD34" s="91"/>
      <c r="AE34" s="128">
        <f t="shared" si="16"/>
        <v>0.43179398148148196</v>
      </c>
      <c r="AF34" s="128">
        <f t="shared" si="17"/>
        <v>0.41020428240740786</v>
      </c>
      <c r="AG34" s="119">
        <f t="shared" si="18"/>
        <v>0.005567943023616789</v>
      </c>
      <c r="AH34" s="119">
        <f t="shared" si="19"/>
        <v>0.0052895458724359495</v>
      </c>
      <c r="AI34" s="129">
        <f t="shared" si="20"/>
        <v>1.7225810185185189</v>
      </c>
      <c r="AJ34" s="129">
        <f t="shared" si="21"/>
        <v>1.6364519675925928</v>
      </c>
      <c r="AK34" s="119">
        <f t="shared" si="12"/>
        <v>0.00582051366284345</v>
      </c>
      <c r="AL34" s="6">
        <f t="shared" si="13"/>
        <v>0.005529487979701277</v>
      </c>
    </row>
    <row r="35" spans="1:38" ht="12.75">
      <c r="A35" s="78">
        <v>23</v>
      </c>
      <c r="B35" s="24">
        <v>42</v>
      </c>
      <c r="C35" s="25" t="s">
        <v>67</v>
      </c>
      <c r="D35" s="80">
        <f>'[1]Linked List'!D35</f>
        <v>0.95</v>
      </c>
      <c r="E35" s="37">
        <v>0.2604166666666667</v>
      </c>
      <c r="F35" s="37">
        <v>0.9327546296296297</v>
      </c>
      <c r="G35" s="38"/>
      <c r="H35" s="39"/>
      <c r="I35" s="40">
        <f t="shared" si="0"/>
        <v>0.6723379629629631</v>
      </c>
      <c r="J35" s="40">
        <f t="shared" si="1"/>
        <v>0.6387210648148149</v>
      </c>
      <c r="K35" s="114">
        <f t="shared" si="2"/>
        <v>0.005976337448559672</v>
      </c>
      <c r="L35" s="114">
        <f t="shared" si="14"/>
        <v>0.0056775205761316885</v>
      </c>
      <c r="M35" s="42"/>
      <c r="N35" s="37">
        <v>0.25</v>
      </c>
      <c r="O35" s="37">
        <v>0.901099537037037</v>
      </c>
      <c r="P35" s="38"/>
      <c r="Q35" s="39"/>
      <c r="R35" s="50">
        <f t="shared" si="3"/>
        <v>0.651099537037037</v>
      </c>
      <c r="S35" s="50">
        <f t="shared" si="4"/>
        <v>0.6185445601851851</v>
      </c>
      <c r="T35" s="117">
        <f t="shared" si="5"/>
        <v>0.006148248697233589</v>
      </c>
      <c r="U35" s="114">
        <f t="shared" si="6"/>
        <v>0.005840836262371908</v>
      </c>
      <c r="V35" s="40">
        <f t="shared" si="7"/>
        <v>1.3234375000000003</v>
      </c>
      <c r="W35" s="40">
        <f t="shared" si="8"/>
        <v>1.257265625</v>
      </c>
      <c r="X35" s="118">
        <f t="shared" si="9"/>
        <v>0.006059695512820514</v>
      </c>
      <c r="Y35" s="114">
        <f t="shared" si="10"/>
        <v>0.0057567107371794875</v>
      </c>
      <c r="AA35" s="29">
        <v>0.256944444444444</v>
      </c>
      <c r="AB35" s="3">
        <v>0.752337962962963</v>
      </c>
      <c r="AE35" s="8">
        <f t="shared" si="16"/>
        <v>0.495393518518519</v>
      </c>
      <c r="AF35" s="8">
        <f t="shared" si="17"/>
        <v>0.470623842592593</v>
      </c>
      <c r="AG35" s="17">
        <f t="shared" si="18"/>
        <v>0.0063880531079112705</v>
      </c>
      <c r="AH35" s="6">
        <f t="shared" si="19"/>
        <v>0.006068650452515706</v>
      </c>
      <c r="AI35" s="5">
        <f t="shared" si="20"/>
        <v>1.8188310185185192</v>
      </c>
      <c r="AJ35" s="5">
        <f t="shared" si="21"/>
        <v>1.727889467592593</v>
      </c>
      <c r="AK35" s="119">
        <f t="shared" si="12"/>
        <v>0.006145737518224428</v>
      </c>
      <c r="AL35" s="6">
        <f t="shared" si="13"/>
        <v>0.0058384506423132055</v>
      </c>
    </row>
    <row r="36" spans="1:38" s="62" customFormat="1" ht="12.75">
      <c r="A36" s="78">
        <v>24</v>
      </c>
      <c r="B36" s="24">
        <v>17</v>
      </c>
      <c r="C36" s="25" t="s">
        <v>49</v>
      </c>
      <c r="D36" s="35">
        <f>'[1]Linked List'!D17</f>
        <v>0.834</v>
      </c>
      <c r="E36" s="138">
        <v>41838.25</v>
      </c>
      <c r="F36" s="139">
        <v>41839.07638888889</v>
      </c>
      <c r="G36" s="46"/>
      <c r="H36" s="47"/>
      <c r="I36" s="49">
        <f t="shared" si="0"/>
        <v>0.8263888888905058</v>
      </c>
      <c r="J36" s="49">
        <f t="shared" si="1"/>
        <v>0.6892083333346818</v>
      </c>
      <c r="K36" s="114">
        <f t="shared" si="2"/>
        <v>0.007345679012360051</v>
      </c>
      <c r="L36" s="114">
        <f t="shared" si="14"/>
        <v>0.006126296296308282</v>
      </c>
      <c r="M36" s="42"/>
      <c r="N36" s="66">
        <v>0.25</v>
      </c>
      <c r="O36" s="66">
        <v>0.9909722222222223</v>
      </c>
      <c r="P36" s="67"/>
      <c r="Q36" s="68"/>
      <c r="R36" s="50">
        <f t="shared" si="3"/>
        <v>0.7409722222222223</v>
      </c>
      <c r="S36" s="116">
        <f t="shared" si="4"/>
        <v>0.6179708333333334</v>
      </c>
      <c r="T36" s="117">
        <f t="shared" si="5"/>
        <v>0.006996904836848179</v>
      </c>
      <c r="U36" s="114">
        <f t="shared" si="6"/>
        <v>0.0058354186339313815</v>
      </c>
      <c r="V36" s="40">
        <f t="shared" si="7"/>
        <v>1.567361111112728</v>
      </c>
      <c r="W36" s="40">
        <f t="shared" si="8"/>
        <v>1.307179166668015</v>
      </c>
      <c r="X36" s="118">
        <f t="shared" si="9"/>
        <v>0.007176561864069267</v>
      </c>
      <c r="Y36" s="114">
        <f t="shared" si="10"/>
        <v>0.005985252594633768</v>
      </c>
      <c r="Z36" s="98"/>
      <c r="AA36" s="29">
        <v>0.256944444444444</v>
      </c>
      <c r="AB36" s="30">
        <v>0.7756944444444445</v>
      </c>
      <c r="AC36" s="32"/>
      <c r="AD36" s="34"/>
      <c r="AE36" s="103">
        <f t="shared" si="16"/>
        <v>0.5187500000000005</v>
      </c>
      <c r="AF36" s="103">
        <f t="shared" si="17"/>
        <v>0.4326375000000004</v>
      </c>
      <c r="AG36" s="105">
        <f t="shared" si="18"/>
        <v>0.006689232753062547</v>
      </c>
      <c r="AH36" s="105">
        <f t="shared" si="19"/>
        <v>0.005578820116054164</v>
      </c>
      <c r="AI36" s="106">
        <f t="shared" si="20"/>
        <v>2.0861111111127286</v>
      </c>
      <c r="AJ36" s="106">
        <f t="shared" si="21"/>
        <v>1.7398166666680155</v>
      </c>
      <c r="AK36" s="119">
        <f t="shared" si="12"/>
        <v>0.0070488633590563565</v>
      </c>
      <c r="AL36" s="6">
        <f t="shared" si="13"/>
        <v>0.005878752041453001</v>
      </c>
    </row>
    <row r="37" spans="1:38" ht="12.75">
      <c r="A37" s="78">
        <v>25</v>
      </c>
      <c r="B37" s="24">
        <v>40</v>
      </c>
      <c r="C37" s="25" t="s">
        <v>65</v>
      </c>
      <c r="D37" s="132">
        <f>'[1]Linked List'!D33</f>
        <v>0.9410000000000001</v>
      </c>
      <c r="E37" s="139">
        <v>41838.260416666664</v>
      </c>
      <c r="F37" s="139">
        <v>41839.01736111111</v>
      </c>
      <c r="G37" s="46"/>
      <c r="H37" s="47"/>
      <c r="I37" s="49">
        <f t="shared" si="0"/>
        <v>0.7569444444452529</v>
      </c>
      <c r="J37" s="49">
        <f t="shared" si="1"/>
        <v>0.712284722222983</v>
      </c>
      <c r="K37" s="114">
        <f t="shared" si="2"/>
        <v>0.006728395061735581</v>
      </c>
      <c r="L37" s="114">
        <f t="shared" si="14"/>
        <v>0.006331419753093182</v>
      </c>
      <c r="M37" s="48"/>
      <c r="N37" s="37">
        <v>0.25</v>
      </c>
      <c r="O37" s="37">
        <v>0.8888888888888888</v>
      </c>
      <c r="P37" s="38"/>
      <c r="Q37" s="39"/>
      <c r="R37" s="50">
        <f t="shared" si="3"/>
        <v>0.6388888888888888</v>
      </c>
      <c r="S37" s="43">
        <f t="shared" si="4"/>
        <v>0.6011944444444445</v>
      </c>
      <c r="T37" s="117">
        <f t="shared" si="5"/>
        <v>0.006032945126429545</v>
      </c>
      <c r="U37" s="114">
        <f t="shared" si="6"/>
        <v>0.005677001363970202</v>
      </c>
      <c r="V37" s="40">
        <f t="shared" si="7"/>
        <v>1.3958333333341417</v>
      </c>
      <c r="W37" s="40">
        <f t="shared" si="8"/>
        <v>1.3134791666674275</v>
      </c>
      <c r="X37" s="118">
        <f t="shared" si="9"/>
        <v>0.006391178266181967</v>
      </c>
      <c r="Y37" s="114">
        <f t="shared" si="10"/>
        <v>0.006014098748477232</v>
      </c>
      <c r="Z37" s="98"/>
      <c r="AA37" s="29">
        <v>0.256944444444444</v>
      </c>
      <c r="AB37" s="30">
        <v>0.7130902777777778</v>
      </c>
      <c r="AC37" s="32"/>
      <c r="AD37" s="34"/>
      <c r="AE37" s="103">
        <f t="shared" si="16"/>
        <v>0.4561458333333338</v>
      </c>
      <c r="AF37" s="103">
        <f t="shared" si="17"/>
        <v>0.4292332291666671</v>
      </c>
      <c r="AG37" s="105">
        <f t="shared" si="18"/>
        <v>0.005881957876638734</v>
      </c>
      <c r="AH37" s="105">
        <f t="shared" si="19"/>
        <v>0.005534922361917049</v>
      </c>
      <c r="AI37" s="106">
        <f t="shared" si="20"/>
        <v>1.8519791666674754</v>
      </c>
      <c r="AJ37" s="106">
        <f t="shared" si="21"/>
        <v>1.7427123958340947</v>
      </c>
      <c r="AK37" s="119">
        <f t="shared" si="12"/>
        <v>0.006257743425130851</v>
      </c>
      <c r="AL37" s="6">
        <f t="shared" si="13"/>
        <v>0.005888536563048132</v>
      </c>
    </row>
    <row r="38" spans="1:38" s="62" customFormat="1" ht="12.75">
      <c r="A38" s="78">
        <v>26</v>
      </c>
      <c r="B38" s="24">
        <v>25</v>
      </c>
      <c r="C38" s="25" t="s">
        <v>52</v>
      </c>
      <c r="D38" s="87">
        <f>'[1]Linked List'!D20</f>
        <v>0.906</v>
      </c>
      <c r="E38" s="113">
        <v>41838.260416666664</v>
      </c>
      <c r="F38" s="113">
        <v>41839.01111111111</v>
      </c>
      <c r="G38" s="14"/>
      <c r="H38" s="15"/>
      <c r="I38" s="5">
        <f t="shared" si="0"/>
        <v>0.7506944444467081</v>
      </c>
      <c r="J38" s="16">
        <f t="shared" si="1"/>
        <v>0.6801291666687176</v>
      </c>
      <c r="K38" s="114">
        <f t="shared" si="2"/>
        <v>0.006672839506192961</v>
      </c>
      <c r="L38" s="114">
        <f t="shared" si="14"/>
        <v>0.006045592592610823</v>
      </c>
      <c r="M38" s="42"/>
      <c r="N38" s="37">
        <v>0.25</v>
      </c>
      <c r="O38" s="37">
        <v>0.9333333333333332</v>
      </c>
      <c r="P38" s="38"/>
      <c r="Q38" s="39"/>
      <c r="R38" s="50">
        <f t="shared" si="3"/>
        <v>0.6833333333333332</v>
      </c>
      <c r="S38" s="43">
        <f t="shared" si="4"/>
        <v>0.6191</v>
      </c>
      <c r="T38" s="117">
        <f t="shared" si="5"/>
        <v>0.006452628265659426</v>
      </c>
      <c r="U38" s="114">
        <f t="shared" si="6"/>
        <v>0.00584608120868744</v>
      </c>
      <c r="V38" s="40">
        <f t="shared" si="7"/>
        <v>1.4340277777800412</v>
      </c>
      <c r="W38" s="40">
        <f t="shared" si="8"/>
        <v>1.2992291666687175</v>
      </c>
      <c r="X38" s="118">
        <f t="shared" si="9"/>
        <v>0.0065660612535716175</v>
      </c>
      <c r="Y38" s="114">
        <f t="shared" si="10"/>
        <v>0.005948851495735885</v>
      </c>
      <c r="Z38" s="7"/>
      <c r="AA38" s="29">
        <v>0.256944444444444</v>
      </c>
      <c r="AB38" s="3">
        <v>0.7465277777777778</v>
      </c>
      <c r="AC38" s="4"/>
      <c r="AD38" s="1"/>
      <c r="AE38" s="8">
        <f t="shared" si="16"/>
        <v>0.4895833333333338</v>
      </c>
      <c r="AF38" s="8">
        <f t="shared" si="17"/>
        <v>0.44356250000000047</v>
      </c>
      <c r="AG38" s="6">
        <f t="shared" si="18"/>
        <v>0.00631313131313132</v>
      </c>
      <c r="AH38" s="6">
        <f t="shared" si="19"/>
        <v>0.005719696969696976</v>
      </c>
      <c r="AI38" s="5">
        <f t="shared" si="20"/>
        <v>1.9236111111133751</v>
      </c>
      <c r="AJ38" s="5">
        <f t="shared" si="21"/>
        <v>1.742791666668718</v>
      </c>
      <c r="AK38" s="119">
        <f t="shared" si="12"/>
        <v>0.006499784122701048</v>
      </c>
      <c r="AL38" s="6">
        <f t="shared" si="13"/>
        <v>0.00588880441516715</v>
      </c>
    </row>
    <row r="39" spans="1:38" ht="12.75">
      <c r="A39" s="78">
        <v>27</v>
      </c>
      <c r="B39" s="24">
        <v>36</v>
      </c>
      <c r="C39" s="25" t="s">
        <v>61</v>
      </c>
      <c r="D39" s="81">
        <f>'[1]Linked List'!D29</f>
        <v>0.898</v>
      </c>
      <c r="E39" s="110">
        <v>41838.260416666664</v>
      </c>
      <c r="F39" s="110">
        <v>41839.02018518518</v>
      </c>
      <c r="G39" s="38"/>
      <c r="H39" s="39"/>
      <c r="I39" s="40">
        <f t="shared" si="0"/>
        <v>0.7597685185173759</v>
      </c>
      <c r="J39" s="40">
        <f t="shared" si="1"/>
        <v>0.6822721296286036</v>
      </c>
      <c r="K39" s="114">
        <f t="shared" si="2"/>
        <v>0.006753497942376675</v>
      </c>
      <c r="L39" s="114">
        <f t="shared" si="14"/>
        <v>0.006064641152254254</v>
      </c>
      <c r="M39" s="48"/>
      <c r="N39" s="45">
        <v>0.25</v>
      </c>
      <c r="O39" s="45">
        <v>0.9464004629629629</v>
      </c>
      <c r="P39" s="46"/>
      <c r="Q39" s="47"/>
      <c r="R39" s="50">
        <f t="shared" si="3"/>
        <v>0.6964004629629629</v>
      </c>
      <c r="S39" s="50">
        <f t="shared" si="4"/>
        <v>0.6253676157407406</v>
      </c>
      <c r="T39" s="117">
        <f t="shared" si="5"/>
        <v>0.006576019480292378</v>
      </c>
      <c r="U39" s="114">
        <f t="shared" si="6"/>
        <v>0.005905265493302555</v>
      </c>
      <c r="V39" s="49">
        <f t="shared" si="7"/>
        <v>1.4561689814803387</v>
      </c>
      <c r="W39" s="49">
        <f t="shared" si="8"/>
        <v>1.3076397453693442</v>
      </c>
      <c r="X39" s="118">
        <f t="shared" si="9"/>
        <v>0.006667440391393492</v>
      </c>
      <c r="Y39" s="114">
        <f t="shared" si="10"/>
        <v>0.005987361471471356</v>
      </c>
      <c r="Z39" s="18"/>
      <c r="AA39" s="29">
        <v>0.256944444444444</v>
      </c>
      <c r="AB39" s="19">
        <v>0.7542708333333333</v>
      </c>
      <c r="AC39" s="14"/>
      <c r="AD39" s="11"/>
      <c r="AE39" s="20">
        <f t="shared" si="16"/>
        <v>0.49732638888888936</v>
      </c>
      <c r="AF39" s="20">
        <f t="shared" si="17"/>
        <v>0.44659909722222263</v>
      </c>
      <c r="AG39" s="17">
        <f t="shared" si="18"/>
        <v>0.006412977290636872</v>
      </c>
      <c r="AH39" s="17">
        <f t="shared" si="19"/>
        <v>0.00575885360699191</v>
      </c>
      <c r="AI39" s="16">
        <f t="shared" si="20"/>
        <v>1.953495370369228</v>
      </c>
      <c r="AJ39" s="16">
        <f t="shared" si="21"/>
        <v>1.754238842591567</v>
      </c>
      <c r="AK39" s="119">
        <f t="shared" si="12"/>
        <v>0.00660076151501682</v>
      </c>
      <c r="AL39" s="6">
        <f t="shared" si="13"/>
        <v>0.005927483840485106</v>
      </c>
    </row>
    <row r="40" spans="1:38" s="62" customFormat="1" ht="12.75">
      <c r="A40" s="78">
        <v>28</v>
      </c>
      <c r="B40" s="24">
        <v>30</v>
      </c>
      <c r="C40" s="25" t="s">
        <v>55</v>
      </c>
      <c r="D40" s="80">
        <f>'[1]Linked List'!D23</f>
        <v>0.9340000000000002</v>
      </c>
      <c r="E40" s="115">
        <v>41838.25</v>
      </c>
      <c r="F40" s="115">
        <v>41839.01127314815</v>
      </c>
      <c r="G40" s="67"/>
      <c r="H40" s="68"/>
      <c r="I40" s="90">
        <f t="shared" si="0"/>
        <v>0.7612731481494848</v>
      </c>
      <c r="J40" s="90">
        <f t="shared" si="1"/>
        <v>0.7110291203716189</v>
      </c>
      <c r="K40" s="114">
        <f t="shared" si="2"/>
        <v>0.0067668724279954205</v>
      </c>
      <c r="L40" s="114">
        <f t="shared" si="14"/>
        <v>0.006320258847747724</v>
      </c>
      <c r="M40" s="42"/>
      <c r="N40" s="37">
        <v>0.25</v>
      </c>
      <c r="O40" s="37">
        <v>0.9302083333333333</v>
      </c>
      <c r="P40" s="38"/>
      <c r="Q40" s="39"/>
      <c r="R40" s="50">
        <f t="shared" si="3"/>
        <v>0.6802083333333333</v>
      </c>
      <c r="S40" s="43">
        <f t="shared" si="4"/>
        <v>0.6353145833333335</v>
      </c>
      <c r="T40" s="117">
        <f t="shared" si="5"/>
        <v>0.006423119294932326</v>
      </c>
      <c r="U40" s="114">
        <f t="shared" si="6"/>
        <v>0.005999193421466794</v>
      </c>
      <c r="V40" s="40">
        <f t="shared" si="7"/>
        <v>1.441481481482818</v>
      </c>
      <c r="W40" s="40">
        <f t="shared" si="8"/>
        <v>1.3463437037049524</v>
      </c>
      <c r="X40" s="118">
        <f t="shared" si="9"/>
        <v>0.006600189933529387</v>
      </c>
      <c r="Y40" s="114">
        <f t="shared" si="10"/>
        <v>0.006164577397916448</v>
      </c>
      <c r="Z40" s="98"/>
      <c r="AA40" s="29">
        <v>0.256944444444444</v>
      </c>
      <c r="AB40" s="30">
        <v>0.7215277777777778</v>
      </c>
      <c r="AC40" s="32"/>
      <c r="AD40" s="34"/>
      <c r="AE40" s="103">
        <f t="shared" si="16"/>
        <v>0.4645833333333338</v>
      </c>
      <c r="AF40" s="103">
        <f t="shared" si="17"/>
        <v>0.4339208333333338</v>
      </c>
      <c r="AG40" s="105">
        <f t="shared" si="18"/>
        <v>0.005990758650333125</v>
      </c>
      <c r="AH40" s="105">
        <f t="shared" si="19"/>
        <v>0.005595368579411139</v>
      </c>
      <c r="AI40" s="106">
        <f t="shared" si="20"/>
        <v>1.9060648148161519</v>
      </c>
      <c r="AJ40" s="106">
        <f t="shared" si="21"/>
        <v>1.7802645370382861</v>
      </c>
      <c r="AK40" s="119">
        <f t="shared" si="12"/>
        <v>0.0064404960797977764</v>
      </c>
      <c r="AL40" s="6">
        <f t="shared" si="13"/>
        <v>0.006015423338531124</v>
      </c>
    </row>
    <row r="41" spans="1:38" s="31" customFormat="1" ht="12.75">
      <c r="A41" s="78">
        <v>29</v>
      </c>
      <c r="B41" s="24">
        <v>41</v>
      </c>
      <c r="C41" s="25" t="s">
        <v>66</v>
      </c>
      <c r="D41" s="79">
        <f>'[1]Linked List'!D34</f>
        <v>0.8959999999999999</v>
      </c>
      <c r="E41" s="115">
        <v>41838.260416666664</v>
      </c>
      <c r="F41" s="115">
        <v>41839.059895833336</v>
      </c>
      <c r="G41" s="67"/>
      <c r="H41" s="68"/>
      <c r="I41" s="90">
        <f t="shared" si="0"/>
        <v>0.7994791666715173</v>
      </c>
      <c r="J41" s="90">
        <f t="shared" si="1"/>
        <v>0.7163333333376795</v>
      </c>
      <c r="K41" s="114">
        <f t="shared" si="2"/>
        <v>0.007106481481524598</v>
      </c>
      <c r="L41" s="114">
        <f t="shared" si="14"/>
        <v>0.00636740740744604</v>
      </c>
      <c r="M41" s="48"/>
      <c r="N41" s="37">
        <v>0.25</v>
      </c>
      <c r="O41" s="37">
        <v>0.9428703703703704</v>
      </c>
      <c r="P41" s="38"/>
      <c r="Q41" s="39"/>
      <c r="R41" s="50">
        <f t="shared" si="3"/>
        <v>0.6928703703703704</v>
      </c>
      <c r="S41" s="43">
        <f t="shared" si="4"/>
        <v>0.6208118518518517</v>
      </c>
      <c r="T41" s="117">
        <f t="shared" si="5"/>
        <v>0.006542685272619172</v>
      </c>
      <c r="U41" s="114">
        <f t="shared" si="6"/>
        <v>0.005862246004266777</v>
      </c>
      <c r="V41" s="40">
        <f t="shared" si="7"/>
        <v>1.4923495370418878</v>
      </c>
      <c r="W41" s="40">
        <f t="shared" si="8"/>
        <v>1.3371451851895313</v>
      </c>
      <c r="X41" s="118">
        <f t="shared" si="9"/>
        <v>0.006833102275832819</v>
      </c>
      <c r="Y41" s="114">
        <f t="shared" si="10"/>
        <v>0.006122459639146206</v>
      </c>
      <c r="Z41" s="7"/>
      <c r="AA41" s="29">
        <v>0.256944444444444</v>
      </c>
      <c r="AB41" s="3">
        <v>0.7708796296296296</v>
      </c>
      <c r="AC41" s="4"/>
      <c r="AD41" s="1"/>
      <c r="AE41" s="8">
        <f t="shared" si="16"/>
        <v>0.5139351851851857</v>
      </c>
      <c r="AF41" s="8">
        <f t="shared" si="17"/>
        <v>0.4604859259259263</v>
      </c>
      <c r="AG41" s="6">
        <f t="shared" si="18"/>
        <v>0.006627146166153264</v>
      </c>
      <c r="AH41" s="6">
        <f t="shared" si="19"/>
        <v>0.0059379229648733245</v>
      </c>
      <c r="AI41" s="5">
        <f t="shared" si="20"/>
        <v>2.0062847222270737</v>
      </c>
      <c r="AJ41" s="5">
        <f t="shared" si="21"/>
        <v>1.7976311111154577</v>
      </c>
      <c r="AK41" s="119">
        <f t="shared" si="12"/>
        <v>0.006779134050437823</v>
      </c>
      <c r="AL41" s="6">
        <f t="shared" si="13"/>
        <v>0.006074104109192288</v>
      </c>
    </row>
    <row r="42" spans="1:38" ht="12.75">
      <c r="A42" s="78">
        <v>30</v>
      </c>
      <c r="B42" s="24">
        <v>19</v>
      </c>
      <c r="C42" s="25" t="s">
        <v>50</v>
      </c>
      <c r="D42" s="83">
        <f>'[1]Linked List'!D18</f>
        <v>0.883</v>
      </c>
      <c r="E42" s="110">
        <v>41838.25</v>
      </c>
      <c r="F42" s="110">
        <v>41839.08133101852</v>
      </c>
      <c r="G42" s="38"/>
      <c r="H42" s="39"/>
      <c r="I42" s="40">
        <f t="shared" si="0"/>
        <v>0.8313310185185401</v>
      </c>
      <c r="J42" s="40">
        <f t="shared" si="1"/>
        <v>0.7340652893518709</v>
      </c>
      <c r="K42" s="114">
        <f t="shared" si="2"/>
        <v>0.007389609053498134</v>
      </c>
      <c r="L42" s="114">
        <f t="shared" si="14"/>
        <v>0.0065250247942388526</v>
      </c>
      <c r="M42" s="42"/>
      <c r="N42" s="37">
        <v>0.25</v>
      </c>
      <c r="O42" s="37">
        <v>0.9725115740740741</v>
      </c>
      <c r="P42" s="38"/>
      <c r="Q42" s="39"/>
      <c r="R42" s="50">
        <f t="shared" si="3"/>
        <v>0.7225115740740741</v>
      </c>
      <c r="S42" s="50">
        <f t="shared" si="4"/>
        <v>0.6379777199074074</v>
      </c>
      <c r="T42" s="117">
        <f t="shared" si="5"/>
        <v>0.006822583324589934</v>
      </c>
      <c r="U42" s="114">
        <f t="shared" si="6"/>
        <v>0.006024341075612912</v>
      </c>
      <c r="V42" s="40">
        <f t="shared" si="7"/>
        <v>1.553842592592614</v>
      </c>
      <c r="W42" s="40">
        <f t="shared" si="8"/>
        <v>1.3720430092592784</v>
      </c>
      <c r="X42" s="118">
        <f t="shared" si="9"/>
        <v>0.007114663885497317</v>
      </c>
      <c r="Y42" s="114">
        <f t="shared" si="10"/>
        <v>0.006282248210894132</v>
      </c>
      <c r="AA42" s="29">
        <v>0.256944444444444</v>
      </c>
      <c r="AB42" s="3">
        <v>0.756736111111111</v>
      </c>
      <c r="AE42" s="8">
        <f t="shared" si="16"/>
        <v>0.4997916666666671</v>
      </c>
      <c r="AF42" s="8">
        <f t="shared" si="17"/>
        <v>0.44131604166666705</v>
      </c>
      <c r="AG42" s="6">
        <f t="shared" si="18"/>
        <v>0.006444766817107248</v>
      </c>
      <c r="AH42" s="6">
        <f t="shared" si="19"/>
        <v>0.0056907290995057</v>
      </c>
      <c r="AI42" s="5">
        <f t="shared" si="20"/>
        <v>2.0536342592592813</v>
      </c>
      <c r="AJ42" s="5">
        <f t="shared" si="21"/>
        <v>1.8133590509259454</v>
      </c>
      <c r="AK42" s="6">
        <f t="shared" si="12"/>
        <v>0.006939125728194903</v>
      </c>
      <c r="AL42" s="6">
        <f t="shared" si="13"/>
        <v>0.006127248017996099</v>
      </c>
    </row>
    <row r="43" spans="1:38" ht="12.75">
      <c r="A43" s="78">
        <v>31</v>
      </c>
      <c r="B43" s="24">
        <v>5</v>
      </c>
      <c r="C43" s="25" t="s">
        <v>39</v>
      </c>
      <c r="D43" s="81">
        <f>'[1]Linked List'!D6</f>
        <v>0.9360000000000002</v>
      </c>
      <c r="E43" s="37">
        <v>0.2604166666666667</v>
      </c>
      <c r="F43" s="37">
        <v>0.9636111111111111</v>
      </c>
      <c r="G43" s="38"/>
      <c r="H43" s="39"/>
      <c r="I43" s="40">
        <f t="shared" si="0"/>
        <v>0.7031944444444445</v>
      </c>
      <c r="J43" s="40">
        <f t="shared" si="1"/>
        <v>0.6581900000000002</v>
      </c>
      <c r="K43" s="114">
        <f t="shared" si="2"/>
        <v>0.006250617283950617</v>
      </c>
      <c r="L43" s="114">
        <f t="shared" si="14"/>
        <v>0.005850577777777779</v>
      </c>
      <c r="M43" s="42"/>
      <c r="N43" s="37">
        <v>0.25</v>
      </c>
      <c r="O43" s="37">
        <v>0.928136574074074</v>
      </c>
      <c r="P43" s="38"/>
      <c r="Q43" s="39"/>
      <c r="R43" s="50">
        <f t="shared" si="3"/>
        <v>0.678136574074074</v>
      </c>
      <c r="S43" s="43">
        <f t="shared" si="4"/>
        <v>0.6347358333333334</v>
      </c>
      <c r="T43" s="117">
        <f t="shared" si="5"/>
        <v>0.006403555940265099</v>
      </c>
      <c r="U43" s="114">
        <f t="shared" si="6"/>
        <v>0.005993728360088134</v>
      </c>
      <c r="V43" s="40">
        <f t="shared" si="7"/>
        <v>1.3813310185185186</v>
      </c>
      <c r="W43" s="40">
        <f t="shared" si="8"/>
        <v>1.2929258333333336</v>
      </c>
      <c r="X43" s="118">
        <f t="shared" si="9"/>
        <v>0.006324775725817393</v>
      </c>
      <c r="Y43" s="114">
        <f t="shared" si="10"/>
        <v>0.0059199900793650805</v>
      </c>
      <c r="Z43" s="28"/>
      <c r="AA43" s="29">
        <v>0.256944444444444</v>
      </c>
      <c r="AB43" s="29">
        <v>0.8310185185185185</v>
      </c>
      <c r="AC43" s="26"/>
      <c r="AD43" s="27"/>
      <c r="AE43" s="95">
        <f t="shared" si="16"/>
        <v>0.5740740740740745</v>
      </c>
      <c r="AF43" s="95">
        <f t="shared" si="17"/>
        <v>0.5373333333333339</v>
      </c>
      <c r="AG43" s="109">
        <f t="shared" si="18"/>
        <v>0.0074026315161067</v>
      </c>
      <c r="AH43" s="109">
        <f t="shared" si="19"/>
        <v>0.006928863099075872</v>
      </c>
      <c r="AI43" s="94">
        <f t="shared" si="20"/>
        <v>1.955405092592593</v>
      </c>
      <c r="AJ43" s="94">
        <f t="shared" si="21"/>
        <v>1.8302591666666674</v>
      </c>
      <c r="AK43" s="119">
        <f t="shared" si="12"/>
        <v>0.006607214369294114</v>
      </c>
      <c r="AL43" s="6">
        <f t="shared" si="13"/>
        <v>0.006184352649659292</v>
      </c>
    </row>
    <row r="44" spans="1:39" s="88" customFormat="1" ht="12.75">
      <c r="A44" s="78">
        <v>32</v>
      </c>
      <c r="B44" s="24">
        <v>43</v>
      </c>
      <c r="C44" s="25" t="s">
        <v>68</v>
      </c>
      <c r="D44" s="81">
        <f>'[1]Linked List'!D36</f>
        <v>0.8800000000000001</v>
      </c>
      <c r="E44" s="110">
        <v>41838.260416666664</v>
      </c>
      <c r="F44" s="110">
        <v>41839.10581018519</v>
      </c>
      <c r="G44" s="38"/>
      <c r="H44" s="39"/>
      <c r="I44" s="40">
        <f t="shared" si="0"/>
        <v>0.8453935185243608</v>
      </c>
      <c r="J44" s="40">
        <f t="shared" si="1"/>
        <v>0.7439462963014376</v>
      </c>
      <c r="K44" s="114">
        <f t="shared" si="2"/>
        <v>0.007514609053549874</v>
      </c>
      <c r="L44" s="114">
        <f t="shared" si="14"/>
        <v>0.00661285596712389</v>
      </c>
      <c r="M44" s="42"/>
      <c r="N44" s="110">
        <v>41839.25</v>
      </c>
      <c r="O44" s="110">
        <v>41840.01173611111</v>
      </c>
      <c r="P44" s="38"/>
      <c r="Q44" s="39"/>
      <c r="R44" s="50">
        <f t="shared" si="3"/>
        <v>0.7617361111115315</v>
      </c>
      <c r="S44" s="50">
        <f t="shared" si="4"/>
        <v>0.6703277777781478</v>
      </c>
      <c r="T44" s="117">
        <f t="shared" si="5"/>
        <v>0.007192975553461109</v>
      </c>
      <c r="U44" s="114">
        <f t="shared" si="6"/>
        <v>0.006329818487045777</v>
      </c>
      <c r="V44" s="49">
        <f t="shared" si="7"/>
        <v>1.6071296296358923</v>
      </c>
      <c r="W44" s="49">
        <f t="shared" si="8"/>
        <v>1.4142740740795854</v>
      </c>
      <c r="X44" s="118">
        <f t="shared" si="9"/>
        <v>0.0073586521503474925</v>
      </c>
      <c r="Y44" s="114">
        <f t="shared" si="10"/>
        <v>0.006475613892305793</v>
      </c>
      <c r="Z44" s="18"/>
      <c r="AA44" s="29">
        <v>0.256944444444444</v>
      </c>
      <c r="AB44" s="19">
        <v>0.7753009259259259</v>
      </c>
      <c r="AC44" s="14"/>
      <c r="AD44" s="11"/>
      <c r="AE44" s="58">
        <f t="shared" si="16"/>
        <v>0.518356481481482</v>
      </c>
      <c r="AF44" s="58">
        <f t="shared" si="17"/>
        <v>0.45615370370370417</v>
      </c>
      <c r="AG44" s="111">
        <f t="shared" si="18"/>
        <v>0.006684158368555538</v>
      </c>
      <c r="AH44" s="111">
        <f t="shared" si="19"/>
        <v>0.005882059364328874</v>
      </c>
      <c r="AI44" s="61">
        <f t="shared" si="20"/>
        <v>2.1254861111173744</v>
      </c>
      <c r="AJ44" s="61">
        <f t="shared" si="21"/>
        <v>1.8704277777832896</v>
      </c>
      <c r="AK44" s="111">
        <f t="shared" si="12"/>
        <v>0.007181909481727909</v>
      </c>
      <c r="AL44" s="112">
        <f t="shared" si="13"/>
        <v>0.00632008034392056</v>
      </c>
      <c r="AM44" s="12"/>
    </row>
    <row r="45" spans="1:256" ht="12.75">
      <c r="A45" s="78">
        <v>33</v>
      </c>
      <c r="B45" s="24">
        <v>31</v>
      </c>
      <c r="C45" s="25" t="s">
        <v>56</v>
      </c>
      <c r="D45" s="85">
        <f>'[1]Linked List'!D24</f>
        <v>0.93</v>
      </c>
      <c r="E45" s="100">
        <v>0.34375</v>
      </c>
      <c r="F45" s="45">
        <v>0.9921527777777778</v>
      </c>
      <c r="G45" s="46"/>
      <c r="H45" s="47"/>
      <c r="I45" s="49">
        <f t="shared" si="0"/>
        <v>0.6484027777777778</v>
      </c>
      <c r="J45" s="49">
        <f t="shared" si="1"/>
        <v>0.6030145833333334</v>
      </c>
      <c r="K45" s="114">
        <f t="shared" si="2"/>
        <v>0.00576358024691358</v>
      </c>
      <c r="L45" s="114">
        <f t="shared" si="14"/>
        <v>0.00536012962962963</v>
      </c>
      <c r="M45" s="42"/>
      <c r="N45" s="110">
        <v>41839.25</v>
      </c>
      <c r="O45" s="110">
        <v>41840.06774305556</v>
      </c>
      <c r="P45" s="38"/>
      <c r="Q45" s="39"/>
      <c r="R45" s="50">
        <f t="shared" si="3"/>
        <v>0.8177430555588217</v>
      </c>
      <c r="S45" s="43">
        <f t="shared" si="4"/>
        <v>0.7605010416697042</v>
      </c>
      <c r="T45" s="117">
        <f t="shared" si="5"/>
        <v>0.007721841884408136</v>
      </c>
      <c r="U45" s="114">
        <f t="shared" si="6"/>
        <v>0.0071813129524995675</v>
      </c>
      <c r="V45" s="40">
        <f t="shared" si="7"/>
        <v>1.4661458333365993</v>
      </c>
      <c r="W45" s="40">
        <f t="shared" si="8"/>
        <v>1.3635156250030376</v>
      </c>
      <c r="X45" s="118">
        <f t="shared" si="9"/>
        <v>0.006713121947511901</v>
      </c>
      <c r="Y45" s="114">
        <f t="shared" si="10"/>
        <v>0.00624320341118607</v>
      </c>
      <c r="AA45" s="29">
        <v>0.256944444444444</v>
      </c>
      <c r="AB45" s="3">
        <v>0.8157291666666667</v>
      </c>
      <c r="AE45" s="8">
        <f t="shared" si="16"/>
        <v>0.5587847222222228</v>
      </c>
      <c r="AF45" s="8">
        <f t="shared" si="17"/>
        <v>0.5196697916666672</v>
      </c>
      <c r="AG45" s="6">
        <f t="shared" si="18"/>
        <v>0.007205476753349101</v>
      </c>
      <c r="AH45" s="6">
        <f t="shared" si="19"/>
        <v>0.006701093380614664</v>
      </c>
      <c r="AI45" s="5">
        <f t="shared" si="20"/>
        <v>2.024930555558822</v>
      </c>
      <c r="AJ45" s="5">
        <f t="shared" si="21"/>
        <v>1.8831854166697046</v>
      </c>
      <c r="AK45" s="119">
        <f t="shared" si="12"/>
        <v>0.006842137373065795</v>
      </c>
      <c r="AL45" s="6">
        <f t="shared" si="13"/>
        <v>0.00636318775695119</v>
      </c>
      <c r="AO45" t="e">
        <f>Open!#REF!</f>
        <v>#REF!</v>
      </c>
      <c r="AP45" t="e">
        <f>Open!#REF!</f>
        <v>#REF!</v>
      </c>
      <c r="AQ45" t="e">
        <f>Open!#REF!</f>
        <v>#REF!</v>
      </c>
      <c r="AR45" t="e">
        <f>Open!#REF!</f>
        <v>#REF!</v>
      </c>
      <c r="AS45" t="e">
        <f>Open!#REF!</f>
        <v>#REF!</v>
      </c>
      <c r="AT45" t="e">
        <f>Open!#REF!</f>
        <v>#REF!</v>
      </c>
      <c r="AU45">
        <f>Open!AM30</f>
        <v>0</v>
      </c>
      <c r="AV45">
        <f>Open!AN30</f>
        <v>0</v>
      </c>
      <c r="AW45">
        <f>Open!AO30</f>
        <v>0</v>
      </c>
      <c r="AX45">
        <f>Open!AP30</f>
        <v>0</v>
      </c>
      <c r="AY45">
        <f>Open!AQ30</f>
        <v>0</v>
      </c>
      <c r="AZ45">
        <f>Open!AR30</f>
        <v>0</v>
      </c>
      <c r="BA45">
        <f>Open!AS30</f>
        <v>0</v>
      </c>
      <c r="BB45">
        <f>Open!AT30</f>
        <v>0</v>
      </c>
      <c r="BC45">
        <f>Open!AU30</f>
        <v>0</v>
      </c>
      <c r="BD45">
        <f>Open!AV30</f>
        <v>0</v>
      </c>
      <c r="BE45">
        <f>Open!AW30</f>
        <v>0</v>
      </c>
      <c r="BF45">
        <f>Open!AX30</f>
        <v>0</v>
      </c>
      <c r="BG45">
        <f>Open!AY30</f>
        <v>0</v>
      </c>
      <c r="BH45">
        <f>Open!AZ30</f>
        <v>0</v>
      </c>
      <c r="BI45">
        <f>Open!BA30</f>
        <v>0</v>
      </c>
      <c r="BJ45">
        <f>Open!BB30</f>
        <v>0</v>
      </c>
      <c r="BK45">
        <f>Open!BC30</f>
        <v>0</v>
      </c>
      <c r="BL45">
        <f>Open!BD30</f>
        <v>0</v>
      </c>
      <c r="BM45">
        <f>Open!BE30</f>
        <v>0</v>
      </c>
      <c r="BN45">
        <f>Open!BF30</f>
        <v>0</v>
      </c>
      <c r="BO45">
        <f>Open!BG30</f>
        <v>0</v>
      </c>
      <c r="BP45">
        <f>Open!BH30</f>
        <v>0</v>
      </c>
      <c r="BQ45">
        <f>Open!BI30</f>
        <v>0</v>
      </c>
      <c r="BR45">
        <f>Open!BJ30</f>
        <v>0</v>
      </c>
      <c r="BS45">
        <f>Open!BK30</f>
        <v>0</v>
      </c>
      <c r="BT45">
        <f>Open!BL30</f>
        <v>0</v>
      </c>
      <c r="BU45">
        <f>Open!BM30</f>
        <v>0</v>
      </c>
      <c r="BV45">
        <f>Open!BN30</f>
        <v>0</v>
      </c>
      <c r="BW45">
        <f>Open!BO30</f>
        <v>0</v>
      </c>
      <c r="BX45">
        <f>Open!BP30</f>
        <v>0</v>
      </c>
      <c r="BY45">
        <f>Open!BQ30</f>
        <v>0</v>
      </c>
      <c r="BZ45">
        <f>Open!BR30</f>
        <v>0</v>
      </c>
      <c r="CA45">
        <f>Open!BS30</f>
        <v>0</v>
      </c>
      <c r="CB45">
        <f>Open!BT30</f>
        <v>0</v>
      </c>
      <c r="CC45">
        <f>Open!BU30</f>
        <v>0</v>
      </c>
      <c r="CD45">
        <f>Open!BV30</f>
        <v>0</v>
      </c>
      <c r="CE45">
        <f>Open!BW30</f>
        <v>0</v>
      </c>
      <c r="CF45">
        <f>Open!BX30</f>
        <v>0</v>
      </c>
      <c r="CG45">
        <f>Open!BY30</f>
        <v>0</v>
      </c>
      <c r="CH45">
        <f>Open!BZ30</f>
        <v>0</v>
      </c>
      <c r="CI45">
        <f>Open!CA30</f>
        <v>0</v>
      </c>
      <c r="CJ45">
        <f>Open!CB30</f>
        <v>0</v>
      </c>
      <c r="CK45">
        <f>Open!CC30</f>
        <v>0</v>
      </c>
      <c r="CL45">
        <f>Open!CD30</f>
        <v>0</v>
      </c>
      <c r="CM45">
        <f>Open!CE30</f>
        <v>0</v>
      </c>
      <c r="CN45">
        <f>Open!CF30</f>
        <v>0</v>
      </c>
      <c r="CO45">
        <f>Open!CG30</f>
        <v>0</v>
      </c>
      <c r="CP45">
        <f>Open!CH30</f>
        <v>0</v>
      </c>
      <c r="CQ45">
        <f>Open!CI30</f>
        <v>0</v>
      </c>
      <c r="CR45">
        <f>Open!CJ30</f>
        <v>0</v>
      </c>
      <c r="CS45">
        <f>Open!CK30</f>
        <v>0</v>
      </c>
      <c r="CT45">
        <f>Open!CL30</f>
        <v>0</v>
      </c>
      <c r="CU45">
        <f>Open!CM30</f>
        <v>0</v>
      </c>
      <c r="CV45">
        <f>Open!CN30</f>
        <v>0</v>
      </c>
      <c r="CW45">
        <f>Open!CO30</f>
        <v>0</v>
      </c>
      <c r="CX45">
        <f>Open!CP30</f>
        <v>0</v>
      </c>
      <c r="CY45">
        <f>Open!CQ30</f>
        <v>0</v>
      </c>
      <c r="CZ45">
        <f>Open!CR30</f>
        <v>0</v>
      </c>
      <c r="DA45">
        <f>Open!CS30</f>
        <v>0</v>
      </c>
      <c r="DB45">
        <f>Open!CT30</f>
        <v>0</v>
      </c>
      <c r="DC45">
        <f>Open!CU30</f>
        <v>0</v>
      </c>
      <c r="DD45">
        <f>Open!CV30</f>
        <v>0</v>
      </c>
      <c r="DE45">
        <f>Open!CW30</f>
        <v>0</v>
      </c>
      <c r="DF45">
        <f>Open!CX30</f>
        <v>0</v>
      </c>
      <c r="DG45">
        <f>Open!CY30</f>
        <v>0</v>
      </c>
      <c r="DH45">
        <f>Open!CZ30</f>
        <v>0</v>
      </c>
      <c r="DI45">
        <f>Open!DA30</f>
        <v>0</v>
      </c>
      <c r="DJ45">
        <f>Open!DB30</f>
        <v>0</v>
      </c>
      <c r="DK45">
        <f>Open!DC30</f>
        <v>0</v>
      </c>
      <c r="DL45">
        <f>Open!DD30</f>
        <v>0</v>
      </c>
      <c r="DM45">
        <f>Open!DE30</f>
        <v>0</v>
      </c>
      <c r="DN45">
        <f>Open!DF30</f>
        <v>0</v>
      </c>
      <c r="DO45">
        <f>Open!DG30</f>
        <v>0</v>
      </c>
      <c r="DP45">
        <f>Open!DH30</f>
        <v>0</v>
      </c>
      <c r="DQ45">
        <f>Open!DI30</f>
        <v>0</v>
      </c>
      <c r="DR45">
        <f>Open!DJ30</f>
        <v>0</v>
      </c>
      <c r="DS45">
        <f>Open!DK30</f>
        <v>0</v>
      </c>
      <c r="DT45">
        <f>Open!DL30</f>
        <v>0</v>
      </c>
      <c r="DU45">
        <f>Open!DM30</f>
        <v>0</v>
      </c>
      <c r="DV45">
        <f>Open!DN30</f>
        <v>0</v>
      </c>
      <c r="DW45">
        <f>Open!DO30</f>
        <v>0</v>
      </c>
      <c r="DX45">
        <f>Open!DP30</f>
        <v>0</v>
      </c>
      <c r="DY45">
        <f>Open!DQ30</f>
        <v>0</v>
      </c>
      <c r="DZ45">
        <f>Open!DR30</f>
        <v>0</v>
      </c>
      <c r="EA45">
        <f>Open!DS30</f>
        <v>0</v>
      </c>
      <c r="EB45">
        <f>Open!DT30</f>
        <v>0</v>
      </c>
      <c r="EC45">
        <f>Open!DU30</f>
        <v>0</v>
      </c>
      <c r="ED45">
        <f>Open!DV30</f>
        <v>0</v>
      </c>
      <c r="EE45">
        <f>Open!DW30</f>
        <v>0</v>
      </c>
      <c r="EF45">
        <f>Open!DX30</f>
        <v>0</v>
      </c>
      <c r="EG45">
        <f>Open!DY30</f>
        <v>0</v>
      </c>
      <c r="EH45">
        <f>Open!DZ30</f>
        <v>0</v>
      </c>
      <c r="EI45">
        <f>Open!EA30</f>
        <v>0</v>
      </c>
      <c r="EJ45">
        <f>Open!EB30</f>
        <v>0</v>
      </c>
      <c r="EK45">
        <f>Open!EC30</f>
        <v>0</v>
      </c>
      <c r="EL45">
        <f>Open!ED30</f>
        <v>0</v>
      </c>
      <c r="EM45">
        <f>Open!EE30</f>
        <v>0</v>
      </c>
      <c r="EN45">
        <f>Open!EF30</f>
        <v>0</v>
      </c>
      <c r="EO45">
        <f>Open!EG30</f>
        <v>0</v>
      </c>
      <c r="EP45">
        <f>Open!EH30</f>
        <v>0</v>
      </c>
      <c r="EQ45">
        <f>Open!EI30</f>
        <v>0</v>
      </c>
      <c r="ER45">
        <f>Open!EJ30</f>
        <v>0</v>
      </c>
      <c r="ES45">
        <f>Open!EK30</f>
        <v>0</v>
      </c>
      <c r="ET45">
        <f>Open!EL30</f>
        <v>0</v>
      </c>
      <c r="EU45">
        <f>Open!EM30</f>
        <v>0</v>
      </c>
      <c r="EV45">
        <f>Open!EN30</f>
        <v>0</v>
      </c>
      <c r="EW45">
        <f>Open!EO30</f>
        <v>0</v>
      </c>
      <c r="EX45">
        <f>Open!EP30</f>
        <v>0</v>
      </c>
      <c r="EY45">
        <f>Open!EQ30</f>
        <v>0</v>
      </c>
      <c r="EZ45">
        <f>Open!ER30</f>
        <v>0</v>
      </c>
      <c r="FA45">
        <f>Open!ES30</f>
        <v>0</v>
      </c>
      <c r="FB45">
        <f>Open!ET30</f>
        <v>0</v>
      </c>
      <c r="FC45">
        <f>Open!EU30</f>
        <v>0</v>
      </c>
      <c r="FD45">
        <f>Open!EV30</f>
        <v>0</v>
      </c>
      <c r="FE45">
        <f>Open!EW30</f>
        <v>0</v>
      </c>
      <c r="FF45">
        <f>Open!EX30</f>
        <v>0</v>
      </c>
      <c r="FG45">
        <f>Open!EY30</f>
        <v>0</v>
      </c>
      <c r="FH45">
        <f>Open!EZ30</f>
        <v>0</v>
      </c>
      <c r="FI45">
        <f>Open!FA30</f>
        <v>0</v>
      </c>
      <c r="FJ45">
        <f>Open!FB30</f>
        <v>0</v>
      </c>
      <c r="FK45">
        <f>Open!FC30</f>
        <v>0</v>
      </c>
      <c r="FL45">
        <f>Open!FD30</f>
        <v>0</v>
      </c>
      <c r="FM45">
        <f>Open!FE30</f>
        <v>0</v>
      </c>
      <c r="FN45">
        <f>Open!FF30</f>
        <v>0</v>
      </c>
      <c r="FO45">
        <f>Open!FG30</f>
        <v>0</v>
      </c>
      <c r="FP45">
        <f>Open!FH30</f>
        <v>0</v>
      </c>
      <c r="FQ45">
        <f>Open!FI30</f>
        <v>0</v>
      </c>
      <c r="FR45">
        <f>Open!FJ30</f>
        <v>0</v>
      </c>
      <c r="FS45">
        <f>Open!FK30</f>
        <v>0</v>
      </c>
      <c r="FT45">
        <f>Open!FL30</f>
        <v>0</v>
      </c>
      <c r="FU45">
        <f>Open!FM30</f>
        <v>0</v>
      </c>
      <c r="FV45">
        <f>Open!FN30</f>
        <v>0</v>
      </c>
      <c r="FW45">
        <f>Open!FO30</f>
        <v>0</v>
      </c>
      <c r="FX45">
        <f>Open!FP30</f>
        <v>0</v>
      </c>
      <c r="FY45">
        <f>Open!FQ30</f>
        <v>0</v>
      </c>
      <c r="FZ45">
        <f>Open!FR30</f>
        <v>0</v>
      </c>
      <c r="GA45">
        <f>Open!FS30</f>
        <v>0</v>
      </c>
      <c r="GB45">
        <f>Open!FT30</f>
        <v>0</v>
      </c>
      <c r="GC45">
        <f>Open!FU30</f>
        <v>0</v>
      </c>
      <c r="GD45">
        <f>Open!FV30</f>
        <v>0</v>
      </c>
      <c r="GE45">
        <f>Open!FW30</f>
        <v>0</v>
      </c>
      <c r="GF45">
        <f>Open!FX30</f>
        <v>0</v>
      </c>
      <c r="GG45">
        <f>Open!FY30</f>
        <v>0</v>
      </c>
      <c r="GH45">
        <f>Open!FZ30</f>
        <v>0</v>
      </c>
      <c r="GI45">
        <f>Open!GA30</f>
        <v>0</v>
      </c>
      <c r="GJ45">
        <f>Open!GB30</f>
        <v>0</v>
      </c>
      <c r="GK45">
        <f>Open!GC30</f>
        <v>0</v>
      </c>
      <c r="GL45">
        <f>Open!GD30</f>
        <v>0</v>
      </c>
      <c r="GM45">
        <f>Open!GE30</f>
        <v>0</v>
      </c>
      <c r="GN45">
        <f>Open!GF30</f>
        <v>0</v>
      </c>
      <c r="GO45">
        <f>Open!GG30</f>
        <v>0</v>
      </c>
      <c r="GP45">
        <f>Open!GH30</f>
        <v>0</v>
      </c>
      <c r="GQ45">
        <f>Open!GI30</f>
        <v>0</v>
      </c>
      <c r="GR45">
        <f>Open!GJ30</f>
        <v>0</v>
      </c>
      <c r="GS45">
        <f>Open!GK30</f>
        <v>0</v>
      </c>
      <c r="GT45">
        <f>Open!GL30</f>
        <v>0</v>
      </c>
      <c r="GU45">
        <f>Open!GM30</f>
        <v>0</v>
      </c>
      <c r="GV45">
        <f>Open!GN30</f>
        <v>0</v>
      </c>
      <c r="GW45">
        <f>Open!GO30</f>
        <v>0</v>
      </c>
      <c r="GX45">
        <f>Open!GP30</f>
        <v>0</v>
      </c>
      <c r="GY45">
        <f>Open!GQ30</f>
        <v>0</v>
      </c>
      <c r="GZ45">
        <f>Open!GR30</f>
        <v>0</v>
      </c>
      <c r="HA45">
        <f>Open!GS30</f>
        <v>0</v>
      </c>
      <c r="HB45">
        <f>Open!GT30</f>
        <v>0</v>
      </c>
      <c r="HC45">
        <f>Open!GU30</f>
        <v>0</v>
      </c>
      <c r="HD45">
        <f>Open!GV30</f>
        <v>0</v>
      </c>
      <c r="HE45">
        <f>Open!GW30</f>
        <v>0</v>
      </c>
      <c r="HF45">
        <f>Open!GX30</f>
        <v>0</v>
      </c>
      <c r="HG45">
        <f>Open!GY30</f>
        <v>0</v>
      </c>
      <c r="HH45">
        <f>Open!GZ30</f>
        <v>0</v>
      </c>
      <c r="HI45">
        <f>Open!HA30</f>
        <v>0</v>
      </c>
      <c r="HJ45">
        <f>Open!HB30</f>
        <v>0</v>
      </c>
      <c r="HK45">
        <f>Open!HC30</f>
        <v>0</v>
      </c>
      <c r="HL45">
        <f>Open!HD30</f>
        <v>0</v>
      </c>
      <c r="HM45">
        <f>Open!HE30</f>
        <v>0</v>
      </c>
      <c r="HN45">
        <f>Open!HF30</f>
        <v>0</v>
      </c>
      <c r="HO45">
        <f>Open!HG30</f>
        <v>0</v>
      </c>
      <c r="HP45">
        <f>Open!HH30</f>
        <v>0</v>
      </c>
      <c r="HQ45">
        <f>Open!HI30</f>
        <v>0</v>
      </c>
      <c r="HR45">
        <f>Open!HJ30</f>
        <v>0</v>
      </c>
      <c r="HS45">
        <f>Open!HK30</f>
        <v>0</v>
      </c>
      <c r="HT45">
        <f>Open!HL30</f>
        <v>0</v>
      </c>
      <c r="HU45">
        <f>Open!HM30</f>
        <v>0</v>
      </c>
      <c r="HV45">
        <f>Open!HN30</f>
        <v>0</v>
      </c>
      <c r="HW45">
        <f>Open!HO30</f>
        <v>0</v>
      </c>
      <c r="HX45">
        <f>Open!HP30</f>
        <v>0</v>
      </c>
      <c r="HY45">
        <f>Open!HQ30</f>
        <v>0</v>
      </c>
      <c r="HZ45">
        <f>Open!HR30</f>
        <v>0</v>
      </c>
      <c r="IA45">
        <f>Open!HS30</f>
        <v>0</v>
      </c>
      <c r="IB45">
        <f>Open!HT30</f>
        <v>0</v>
      </c>
      <c r="IC45">
        <f>Open!HU30</f>
        <v>0</v>
      </c>
      <c r="ID45">
        <f>Open!HV30</f>
        <v>0</v>
      </c>
      <c r="IE45">
        <f>Open!HW30</f>
        <v>0</v>
      </c>
      <c r="IF45">
        <f>Open!HX30</f>
        <v>0</v>
      </c>
      <c r="IG45">
        <f>Open!HY30</f>
        <v>0</v>
      </c>
      <c r="IH45">
        <f>Open!HZ30</f>
        <v>0</v>
      </c>
      <c r="II45">
        <f>Open!IA30</f>
        <v>0</v>
      </c>
      <c r="IJ45">
        <f>Open!IB30</f>
        <v>0</v>
      </c>
      <c r="IK45">
        <f>Open!IC30</f>
        <v>0</v>
      </c>
      <c r="IL45">
        <f>Open!ID30</f>
        <v>0</v>
      </c>
      <c r="IM45">
        <f>Open!IE30</f>
        <v>0</v>
      </c>
      <c r="IN45">
        <f>Open!IF30</f>
        <v>0</v>
      </c>
      <c r="IO45">
        <f>Open!IG30</f>
        <v>0</v>
      </c>
      <c r="IP45">
        <f>Open!IH30</f>
        <v>0</v>
      </c>
      <c r="IQ45">
        <f>Open!II30</f>
        <v>0</v>
      </c>
      <c r="IR45">
        <f>Open!IJ30</f>
        <v>0</v>
      </c>
      <c r="IS45">
        <f>Open!IK30</f>
        <v>0</v>
      </c>
      <c r="IT45">
        <f>Open!IL30</f>
        <v>0</v>
      </c>
      <c r="IU45">
        <f>Open!IM30</f>
        <v>0</v>
      </c>
      <c r="IV45">
        <f>Open!IN30</f>
        <v>0</v>
      </c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3" ht="12.75">
      <c r="B145" s="23"/>
      <c r="C145" s="23"/>
    </row>
    <row r="146" spans="2:3" ht="12.75">
      <c r="B146" s="23"/>
      <c r="C146" s="23"/>
    </row>
    <row r="147" spans="2:3" ht="12.75">
      <c r="B147" s="23"/>
      <c r="C147" s="23"/>
    </row>
    <row r="148" spans="2:3" ht="12.75">
      <c r="B148" s="23"/>
      <c r="C148" s="23"/>
    </row>
    <row r="149" spans="2:3" ht="12.75">
      <c r="B149" s="23"/>
      <c r="C149" s="23"/>
    </row>
    <row r="150" spans="2:3" ht="12.75">
      <c r="B150" s="23"/>
      <c r="C150" s="23"/>
    </row>
    <row r="151" spans="2:3" ht="12.75">
      <c r="B151" s="23"/>
      <c r="C151" s="23"/>
    </row>
    <row r="152" spans="2:3" ht="12.75">
      <c r="B152" s="23"/>
      <c r="C152" s="23"/>
    </row>
    <row r="153" spans="2:3" ht="12.75">
      <c r="B153" s="23"/>
      <c r="C153" s="23"/>
    </row>
    <row r="154" spans="2:3" ht="12.75">
      <c r="B154" s="23"/>
      <c r="C154" s="23"/>
    </row>
    <row r="155" spans="2:3" ht="12.75">
      <c r="B155" s="23"/>
      <c r="C155" s="23"/>
    </row>
    <row r="156" spans="2:3" ht="12.75">
      <c r="B156" s="23"/>
      <c r="C156" s="23"/>
    </row>
    <row r="157" spans="2:3" ht="12.75">
      <c r="B157" s="23"/>
      <c r="C157" s="23"/>
    </row>
    <row r="158" spans="2:3" ht="12.75">
      <c r="B158" s="23"/>
      <c r="C158" s="23"/>
    </row>
    <row r="159" spans="2:3" ht="12.75">
      <c r="B159" s="23"/>
      <c r="C159" s="23"/>
    </row>
    <row r="160" spans="2:3" ht="12.75">
      <c r="B160" s="23"/>
      <c r="C160" s="23"/>
    </row>
    <row r="161" spans="2:3" ht="12.75">
      <c r="B161" s="23"/>
      <c r="C161" s="23"/>
    </row>
    <row r="162" spans="2:3" ht="12.75">
      <c r="B162" s="23"/>
      <c r="C162" s="23"/>
    </row>
    <row r="163" spans="2:3" ht="12.75">
      <c r="B163" s="23"/>
      <c r="C163" s="23"/>
    </row>
    <row r="164" spans="2:3" ht="12.75">
      <c r="B164" s="23"/>
      <c r="C164" s="23"/>
    </row>
    <row r="165" spans="2:3" ht="12.75">
      <c r="B165" s="23"/>
      <c r="C165" s="23"/>
    </row>
    <row r="166" spans="2:3" ht="12.75">
      <c r="B166" s="23"/>
      <c r="C166" s="23"/>
    </row>
    <row r="167" spans="2:3" ht="12.75">
      <c r="B167" s="23"/>
      <c r="C167" s="23"/>
    </row>
    <row r="168" spans="2:3" ht="12.75">
      <c r="B168" s="23"/>
      <c r="C168" s="23"/>
    </row>
    <row r="169" spans="2:3" ht="12.75">
      <c r="B169" s="23"/>
      <c r="C169" s="23"/>
    </row>
    <row r="170" spans="2:3" ht="12.75">
      <c r="B170" s="23"/>
      <c r="C170" s="23"/>
    </row>
    <row r="171" spans="2:3" ht="12.75">
      <c r="B171" s="23"/>
      <c r="C171" s="23"/>
    </row>
    <row r="172" spans="2:3" ht="12.75">
      <c r="B172" s="23"/>
      <c r="C172" s="23"/>
    </row>
    <row r="173" spans="2:3" ht="12.75">
      <c r="B173" s="23"/>
      <c r="C173" s="23"/>
    </row>
    <row r="174" spans="2:3" ht="12.75">
      <c r="B174" s="23"/>
      <c r="C174" s="23"/>
    </row>
    <row r="175" spans="2:3" ht="12.75">
      <c r="B175" s="23"/>
      <c r="C175" s="23"/>
    </row>
    <row r="176" spans="2:3" ht="12.75">
      <c r="B176" s="23"/>
      <c r="C176" s="23"/>
    </row>
    <row r="177" spans="2:3" ht="12.75">
      <c r="B177" s="23"/>
      <c r="C177" s="23"/>
    </row>
    <row r="178" spans="2:3" ht="12.75">
      <c r="B178" s="23"/>
      <c r="C178" s="23"/>
    </row>
    <row r="179" spans="2:3" ht="12.75">
      <c r="B179" s="23"/>
      <c r="C179" s="23"/>
    </row>
    <row r="180" spans="2:3" ht="12.75">
      <c r="B180" s="23"/>
      <c r="C180" s="23"/>
    </row>
    <row r="181" spans="2:3" ht="12.75">
      <c r="B181" s="23"/>
      <c r="C181" s="23"/>
    </row>
    <row r="182" spans="2:3" ht="12.75">
      <c r="B182" s="23"/>
      <c r="C182" s="23"/>
    </row>
    <row r="183" spans="2:3" ht="12.75">
      <c r="B183" s="23"/>
      <c r="C183" s="23"/>
    </row>
    <row r="184" spans="2:3" ht="12.75">
      <c r="B184" s="23"/>
      <c r="C184" s="23"/>
    </row>
    <row r="185" spans="2:3" ht="12.75">
      <c r="B185" s="23"/>
      <c r="C185" s="23"/>
    </row>
    <row r="186" spans="2:3" ht="12.75">
      <c r="B186" s="23"/>
      <c r="C186" s="23"/>
    </row>
    <row r="187" spans="2:3" ht="12.75">
      <c r="B187" s="23"/>
      <c r="C187" s="23"/>
    </row>
    <row r="188" spans="2:3" ht="12.75">
      <c r="B188" s="23"/>
      <c r="C188" s="23"/>
    </row>
    <row r="189" spans="2:3" ht="12.75">
      <c r="B189" s="23"/>
      <c r="C189" s="23"/>
    </row>
    <row r="190" spans="2:3" ht="12.75">
      <c r="B190" s="23"/>
      <c r="C190" s="23"/>
    </row>
    <row r="191" spans="2:3" ht="12.75">
      <c r="B191" s="23"/>
      <c r="C191" s="23"/>
    </row>
    <row r="192" spans="2:3" ht="12.75">
      <c r="B192" s="23"/>
      <c r="C192" s="23"/>
    </row>
    <row r="193" spans="2:3" ht="12.75">
      <c r="B193" s="23"/>
      <c r="C193" s="23"/>
    </row>
    <row r="194" spans="2:3" ht="12.75">
      <c r="B194" s="23"/>
      <c r="C194" s="23"/>
    </row>
    <row r="195" spans="2:3" ht="12.75">
      <c r="B195" s="23"/>
      <c r="C195" s="23"/>
    </row>
    <row r="196" spans="2:3" ht="12.75">
      <c r="B196" s="23"/>
      <c r="C196" s="23"/>
    </row>
    <row r="197" spans="2:3" ht="12.75">
      <c r="B197" s="23"/>
      <c r="C197" s="23"/>
    </row>
    <row r="198" spans="2:3" ht="12.75">
      <c r="B198" s="23"/>
      <c r="C198" s="23"/>
    </row>
    <row r="199" spans="2:3" ht="12.75">
      <c r="B199" s="23"/>
      <c r="C199" s="23"/>
    </row>
    <row r="200" spans="2:3" ht="12.75">
      <c r="B200" s="23"/>
      <c r="C200" s="23"/>
    </row>
    <row r="201" spans="2:3" ht="12.75">
      <c r="B201" s="23"/>
      <c r="C201" s="23"/>
    </row>
    <row r="202" spans="2:3" ht="12.75">
      <c r="B202" s="23"/>
      <c r="C202" s="23"/>
    </row>
    <row r="203" spans="2:3" ht="12.75">
      <c r="B203" s="23"/>
      <c r="C203" s="23"/>
    </row>
    <row r="204" spans="2:3" ht="12.75">
      <c r="B204" s="23"/>
      <c r="C204" s="23"/>
    </row>
    <row r="205" spans="2:3" ht="12.75">
      <c r="B205" s="23"/>
      <c r="C205" s="23"/>
    </row>
    <row r="206" spans="2:3" ht="12.75">
      <c r="B206" s="23"/>
      <c r="C206" s="23"/>
    </row>
    <row r="207" spans="2:3" ht="12.75">
      <c r="B207" s="23"/>
      <c r="C207" s="23"/>
    </row>
    <row r="208" spans="2:3" ht="12.75">
      <c r="B208" s="23"/>
      <c r="C208" s="23"/>
    </row>
    <row r="209" spans="2:3" ht="12.75">
      <c r="B209" s="23"/>
      <c r="C209" s="23"/>
    </row>
    <row r="210" spans="2:3" ht="12.75">
      <c r="B210" s="23"/>
      <c r="C210" s="23"/>
    </row>
    <row r="211" spans="2:3" ht="12.75">
      <c r="B211" s="23"/>
      <c r="C211" s="23"/>
    </row>
    <row r="212" spans="2:3" ht="12.75">
      <c r="B212" s="23"/>
      <c r="C212" s="23"/>
    </row>
    <row r="213" spans="2:3" ht="12.75">
      <c r="B213" s="23"/>
      <c r="C213" s="23"/>
    </row>
    <row r="214" spans="2:3" ht="12.75">
      <c r="B214" s="23"/>
      <c r="C214" s="23"/>
    </row>
    <row r="215" spans="2:3" ht="12.75">
      <c r="B215" s="23"/>
      <c r="C215" s="23"/>
    </row>
    <row r="216" spans="2:3" ht="12.75">
      <c r="B216" s="23"/>
      <c r="C216" s="23"/>
    </row>
    <row r="217" spans="2:3" ht="12.75">
      <c r="B217" s="23"/>
      <c r="C217" s="23"/>
    </row>
    <row r="218" spans="2:3" ht="12.75">
      <c r="B218" s="23"/>
      <c r="C218" s="23"/>
    </row>
    <row r="219" spans="2:3" ht="12.75">
      <c r="B219" s="23"/>
      <c r="C219" s="23"/>
    </row>
    <row r="220" spans="2:3" ht="12.75">
      <c r="B220" s="23"/>
      <c r="C220" s="23"/>
    </row>
    <row r="221" spans="2:3" ht="12.75">
      <c r="B221" s="23"/>
      <c r="C221" s="23"/>
    </row>
    <row r="222" spans="2:3" ht="12.75">
      <c r="B222" s="23"/>
      <c r="C222" s="23"/>
    </row>
    <row r="223" spans="2:3" ht="12.75">
      <c r="B223" s="23"/>
      <c r="C223" s="23"/>
    </row>
    <row r="224" spans="2:3" ht="12.75">
      <c r="B224" s="23"/>
      <c r="C224" s="23"/>
    </row>
    <row r="225" spans="2:3" ht="12.75">
      <c r="B225" s="23"/>
      <c r="C225" s="23"/>
    </row>
    <row r="226" spans="2:3" ht="12.75">
      <c r="B226" s="23"/>
      <c r="C226" s="23"/>
    </row>
    <row r="227" spans="2:3" ht="12.75">
      <c r="B227" s="23"/>
      <c r="C227" s="23"/>
    </row>
    <row r="228" spans="2:3" ht="12.75">
      <c r="B228" s="23"/>
      <c r="C228" s="23"/>
    </row>
    <row r="229" spans="2:3" ht="12.75">
      <c r="B229" s="23"/>
      <c r="C229" s="23"/>
    </row>
    <row r="230" spans="2:3" ht="12.75">
      <c r="B230" s="23"/>
      <c r="C230" s="23"/>
    </row>
    <row r="231" spans="2:3" ht="12.75">
      <c r="B231" s="23"/>
      <c r="C231" s="23"/>
    </row>
    <row r="232" spans="2:3" ht="12.75">
      <c r="B232" s="23"/>
      <c r="C232" s="23"/>
    </row>
    <row r="233" spans="2:3" ht="12.75">
      <c r="B233" s="23"/>
      <c r="C233" s="23"/>
    </row>
    <row r="234" spans="2:3" ht="12.75">
      <c r="B234" s="23"/>
      <c r="C234" s="23"/>
    </row>
    <row r="235" spans="2:3" ht="12.75">
      <c r="B235" s="23"/>
      <c r="C235" s="23"/>
    </row>
    <row r="236" spans="2:3" ht="12.75">
      <c r="B236" s="23"/>
      <c r="C236" s="23"/>
    </row>
    <row r="237" spans="2:3" ht="12.75">
      <c r="B237" s="23"/>
      <c r="C237" s="23"/>
    </row>
    <row r="238" spans="2:3" ht="12.75">
      <c r="B238" s="23"/>
      <c r="C238" s="23"/>
    </row>
    <row r="239" spans="2:3" ht="12.75">
      <c r="B239" s="23"/>
      <c r="C239" s="23"/>
    </row>
    <row r="240" spans="2:3" ht="12.75">
      <c r="B240" s="23"/>
      <c r="C240" s="23"/>
    </row>
    <row r="241" spans="2:3" ht="12.75">
      <c r="B241" s="23"/>
      <c r="C241" s="23"/>
    </row>
    <row r="242" spans="2:3" ht="12.75">
      <c r="B242" s="23"/>
      <c r="C242" s="23"/>
    </row>
  </sheetData>
  <sheetProtection/>
  <printOptions gridLines="1" horizontalCentered="1" verticalCentered="1"/>
  <pageMargins left="0" right="0" top="0.5" bottom="0.5" header="0.3" footer="0.3"/>
  <pageSetup fitToHeight="1" fitToWidth="1" horizontalDpi="300" verticalDpi="3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Baril</dc:creator>
  <cp:keywords/>
  <dc:description/>
  <cp:lastModifiedBy>Mike Timpa</cp:lastModifiedBy>
  <cp:lastPrinted>2014-07-20T01:16:16Z</cp:lastPrinted>
  <dcterms:created xsi:type="dcterms:W3CDTF">2001-09-17T19:07:25Z</dcterms:created>
  <dcterms:modified xsi:type="dcterms:W3CDTF">2014-07-29T20:35:54Z</dcterms:modified>
  <cp:category/>
  <cp:version/>
  <cp:contentType/>
  <cp:contentStatus/>
</cp:coreProperties>
</file>